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20520" windowHeight="4035"/>
  </bookViews>
  <sheets>
    <sheet name="経理区分を１本化しない場合" sheetId="5" r:id="rId1"/>
    <sheet name="経理区分を１本化しない場合（記載例）" sheetId="6" r:id="rId2"/>
    <sheet name="手引き記載例" sheetId="3" state="hidden" r:id="rId3"/>
  </sheets>
  <definedNames>
    <definedName name="_xlnm.Print_Area" localSheetId="0">経理区分を１本化しない場合!$A$1:$O$41</definedName>
    <definedName name="_xlnm.Print_Area" localSheetId="1">'経理区分を１本化しない場合（記載例）'!$A$1:$O$41</definedName>
    <definedName name="_xlnm.Print_Area" localSheetId="2">手引き記載例!$A$1:$O$40</definedName>
    <definedName name="Z_4D33B020_8F18_431B_BFB6_22453331905E_.wvu.PrintArea" localSheetId="2" hidden="1">手引き記載例!$A$1:$O$40</definedName>
  </definedNames>
  <calcPr calcId="145621"/>
  <customWorkbookViews>
    <customWorkbookView name="農林水産省 - 個人用ビュー" guid="{4D33B020-8F18-431B-BFB6-22453331905E}" mergeInterval="0" personalView="1" maximized="1" windowWidth="1362" windowHeight="534" activeSheetId="1"/>
  </customWorkbookViews>
</workbook>
</file>

<file path=xl/calcChain.xml><?xml version="1.0" encoding="utf-8"?>
<calcChain xmlns="http://schemas.openxmlformats.org/spreadsheetml/2006/main">
  <c r="K33" i="6" l="1"/>
  <c r="K32" i="6"/>
  <c r="K31" i="6"/>
  <c r="K30" i="6"/>
  <c r="K34" i="6" s="1"/>
  <c r="J24" i="6"/>
  <c r="I24" i="6"/>
  <c r="G24" i="6"/>
  <c r="F24" i="6"/>
  <c r="H22" i="6"/>
  <c r="H23" i="6" s="1"/>
  <c r="H24" i="6" s="1"/>
  <c r="D31" i="6" s="1"/>
  <c r="D32" i="6" s="1"/>
  <c r="H21" i="6"/>
  <c r="K11" i="6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F31" i="6" s="1"/>
  <c r="F32" i="6" s="1"/>
  <c r="H11" i="6"/>
  <c r="H12" i="6" s="1"/>
  <c r="H13" i="6" s="1"/>
  <c r="H14" i="6" s="1"/>
  <c r="H15" i="6" s="1"/>
  <c r="H16" i="6" s="1"/>
  <c r="H17" i="6" s="1"/>
  <c r="H18" i="6" s="1"/>
  <c r="K10" i="6"/>
  <c r="H10" i="6"/>
  <c r="N34" i="6" l="1"/>
  <c r="G24" i="5" l="1"/>
  <c r="F24" i="5"/>
  <c r="H10" i="5"/>
  <c r="H11" i="5" s="1"/>
  <c r="H12" i="5" s="1"/>
  <c r="H13" i="5" s="1"/>
  <c r="H14" i="5" s="1"/>
  <c r="H15" i="5" s="1"/>
  <c r="H16" i="5" l="1"/>
  <c r="H17" i="5" s="1"/>
  <c r="H18" i="5" s="1"/>
  <c r="H19" i="5" s="1"/>
  <c r="H20" i="5" s="1"/>
  <c r="H21" i="5" s="1"/>
  <c r="H22" i="5" s="1"/>
  <c r="H23" i="5" s="1"/>
  <c r="H24" i="5" s="1"/>
  <c r="K30" i="5" l="1"/>
  <c r="K33" i="5"/>
  <c r="K32" i="5"/>
  <c r="K31" i="5"/>
  <c r="K34" i="5" l="1"/>
  <c r="J24" i="5"/>
  <c r="I24" i="5"/>
  <c r="K15" i="5"/>
  <c r="K19" i="5"/>
  <c r="K18" i="5"/>
  <c r="K21" i="5"/>
  <c r="K20" i="5"/>
  <c r="K17" i="5"/>
  <c r="K22" i="5"/>
  <c r="K16" i="5"/>
  <c r="K14" i="5"/>
  <c r="K23" i="5"/>
  <c r="D32" i="5" l="1"/>
  <c r="F32" i="5"/>
  <c r="K10" i="5"/>
  <c r="K13" i="5"/>
  <c r="K12" i="5"/>
  <c r="K11" i="5"/>
  <c r="H11" i="3"/>
  <c r="H12" i="3"/>
  <c r="H13" i="3"/>
  <c r="H9" i="3"/>
  <c r="F32" i="3"/>
  <c r="D32" i="3"/>
  <c r="K9" i="3"/>
  <c r="K24" i="3"/>
  <c r="H24" i="3"/>
  <c r="K24" i="5" l="1"/>
</calcChain>
</file>

<file path=xl/sharedStrings.xml><?xml version="1.0" encoding="utf-8"?>
<sst xmlns="http://schemas.openxmlformats.org/spreadsheetml/2006/main" count="236" uniqueCount="92">
  <si>
    <t>日付</t>
    <rPh sb="0" eb="2">
      <t>ヒヅケ</t>
    </rPh>
    <phoneticPr fontId="2"/>
  </si>
  <si>
    <t>内　　容</t>
    <rPh sb="0" eb="1">
      <t>ウチ</t>
    </rPh>
    <rPh sb="3" eb="4">
      <t>カタチ</t>
    </rPh>
    <phoneticPr fontId="2"/>
  </si>
  <si>
    <t>収入
（円）</t>
    <rPh sb="0" eb="2">
      <t>シュウニュウ</t>
    </rPh>
    <rPh sb="4" eb="5">
      <t>エン</t>
    </rPh>
    <phoneticPr fontId="2"/>
  </si>
  <si>
    <t>残高
（円）</t>
    <rPh sb="0" eb="2">
      <t>ザンダカ</t>
    </rPh>
    <rPh sb="4" eb="5">
      <t>エン</t>
    </rPh>
    <phoneticPr fontId="2"/>
  </si>
  <si>
    <t>領収書
番号</t>
    <rPh sb="0" eb="3">
      <t>リョウシュウショ</t>
    </rPh>
    <rPh sb="4" eb="6">
      <t>バンゴウ</t>
    </rPh>
    <phoneticPr fontId="2"/>
  </si>
  <si>
    <t>支出費目</t>
    <rPh sb="0" eb="2">
      <t>シシュツ</t>
    </rPh>
    <rPh sb="2" eb="4">
      <t>ヒモク</t>
    </rPh>
    <phoneticPr fontId="3"/>
  </si>
  <si>
    <t>内　　　容</t>
    <rPh sb="0" eb="1">
      <t>ウチ</t>
    </rPh>
    <rPh sb="4" eb="5">
      <t>カタチ</t>
    </rPh>
    <phoneticPr fontId="3"/>
  </si>
  <si>
    <t>日当</t>
    <rPh sb="0" eb="2">
      <t>ニットウ</t>
    </rPh>
    <phoneticPr fontId="3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</si>
  <si>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3"/>
  </si>
  <si>
    <t>活動
実施日</t>
    <rPh sb="0" eb="2">
      <t>カツドウ</t>
    </rPh>
    <rPh sb="3" eb="5">
      <t>ジッシ</t>
    </rPh>
    <rPh sb="5" eb="6">
      <t>ビ</t>
    </rPh>
    <phoneticPr fontId="2"/>
  </si>
  <si>
    <t>合　　計</t>
    <rPh sb="0" eb="1">
      <t>ゴウ</t>
    </rPh>
    <rPh sb="3" eb="4">
      <t>ケイ</t>
    </rPh>
    <phoneticPr fontId="2"/>
  </si>
  <si>
    <t>※領収書は、通し番号を記入した上で、必ず保管しておいてください。（領収書の保管の方法は袋等による保管でも構いません。）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40" eb="42">
      <t>ホウホウ</t>
    </rPh>
    <rPh sb="43" eb="44">
      <t>フクロ</t>
    </rPh>
    <rPh sb="44" eb="45">
      <t>トウ</t>
    </rPh>
    <rPh sb="48" eb="50">
      <t>ホカン</t>
    </rPh>
    <rPh sb="52" eb="53">
      <t>カマ</t>
    </rPh>
    <phoneticPr fontId="2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</si>
  <si>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</si>
  <si>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</si>
  <si>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</si>
  <si>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※「分類」には、下表を参考に該当する支出費目の番号を記入します。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5">
      <t>バンゴウ</t>
    </rPh>
    <rPh sb="26" eb="28">
      <t>キニュウ</t>
    </rPh>
    <phoneticPr fontId="3"/>
  </si>
  <si>
    <t>番号</t>
    <rPh sb="0" eb="2">
      <t>バンゴウ</t>
    </rPh>
    <phoneticPr fontId="3"/>
  </si>
  <si>
    <t>組織名：</t>
    <phoneticPr fontId="2"/>
  </si>
  <si>
    <t>２．資源向上支払（施設の長寿命化）</t>
    <rPh sb="2" eb="4">
      <t>シゲン</t>
    </rPh>
    <rPh sb="4" eb="6">
      <t>コウジョウ</t>
    </rPh>
    <rPh sb="6" eb="8">
      <t>シハライ</t>
    </rPh>
    <rPh sb="9" eb="11">
      <t>シセツ</t>
    </rPh>
    <rPh sb="12" eb="13">
      <t>チョウ</t>
    </rPh>
    <rPh sb="13" eb="15">
      <t>ジュミョウ</t>
    </rPh>
    <rPh sb="15" eb="16">
      <t>カ</t>
    </rPh>
    <phoneticPr fontId="2"/>
  </si>
  <si>
    <t>２．資源向上支払（施設の長寿命化）</t>
    <phoneticPr fontId="2"/>
  </si>
  <si>
    <t>（様式第１－7号）</t>
    <rPh sb="1" eb="3">
      <t>ヨウシキ</t>
    </rPh>
    <rPh sb="3" eb="4">
      <t>ダイ</t>
    </rPh>
    <rPh sb="7" eb="8">
      <t>ゴウ</t>
    </rPh>
    <phoneticPr fontId="2"/>
  </si>
  <si>
    <t>備考</t>
    <rPh sb="0" eb="2">
      <t>ビコウ</t>
    </rPh>
    <phoneticPr fontId="2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</si>
  <si>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2"/>
  </si>
  <si>
    <t>その他</t>
    <rPh sb="2" eb="3">
      <t>タ</t>
    </rPh>
    <phoneticPr fontId="2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</si>
  <si>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2"/>
  </si>
  <si>
    <t>（円）</t>
    <rPh sb="1" eb="2">
      <t>エン</t>
    </rPh>
    <phoneticPr fontId="2"/>
  </si>
  <si>
    <t>１．農地維持支払及び資源向上支払
（施設の長寿命化を除く）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rPh sb="18" eb="20">
      <t>シセツ</t>
    </rPh>
    <rPh sb="21" eb="22">
      <t>チョウ</t>
    </rPh>
    <rPh sb="22" eb="24">
      <t>ジュミョウ</t>
    </rPh>
    <rPh sb="24" eb="25">
      <t>カ</t>
    </rPh>
    <rPh sb="26" eb="27">
      <t>ノゾ</t>
    </rPh>
    <phoneticPr fontId="2"/>
  </si>
  <si>
    <t>外注費</t>
    <rPh sb="0" eb="3">
      <t>ガイチュウヒ</t>
    </rPh>
    <phoneticPr fontId="2"/>
  </si>
  <si>
    <t>購入・リース費</t>
    <rPh sb="0" eb="2">
      <t>コウニュウ</t>
    </rPh>
    <rPh sb="6" eb="7">
      <t>ヒ</t>
    </rPh>
    <phoneticPr fontId="2"/>
  </si>
  <si>
    <t xml:space="preserve">  返還額</t>
    <rPh sb="2" eb="4">
      <t>ヘンカン</t>
    </rPh>
    <rPh sb="4" eb="5">
      <t>ガク</t>
    </rPh>
    <phoneticPr fontId="2"/>
  </si>
  <si>
    <t>平成</t>
    <phoneticPr fontId="2"/>
  </si>
  <si>
    <t>○○</t>
    <phoneticPr fontId="2"/>
  </si>
  <si>
    <t>年度　多面的機能支払交付金 金銭出納簿</t>
    <phoneticPr fontId="2"/>
  </si>
  <si>
    <t>※高度な農地・水の保全活動（経過措置）については、別々の金銭出納簿で管理してください。</t>
    <rPh sb="1" eb="3">
      <t>コウド</t>
    </rPh>
    <rPh sb="4" eb="6">
      <t>ノウチ</t>
    </rPh>
    <rPh sb="7" eb="8">
      <t>ミズ</t>
    </rPh>
    <rPh sb="9" eb="11">
      <t>ホゼン</t>
    </rPh>
    <rPh sb="11" eb="13">
      <t>カツドウ</t>
    </rPh>
    <rPh sb="14" eb="16">
      <t>ケイカ</t>
    </rPh>
    <rPh sb="16" eb="18">
      <t>ソチ</t>
    </rPh>
    <rPh sb="25" eb="27">
      <t>ベツベツ</t>
    </rPh>
    <rPh sb="28" eb="30">
      <t>キンセン</t>
    </rPh>
    <rPh sb="30" eb="33">
      <t>スイトウボ</t>
    </rPh>
    <rPh sb="34" eb="36">
      <t>カンリ</t>
    </rPh>
    <phoneticPr fontId="2"/>
  </si>
  <si>
    <t>支出
（円）</t>
    <rPh sb="0" eb="2">
      <t>シシュツ</t>
    </rPh>
    <rPh sb="4" eb="5">
      <t>エン</t>
    </rPh>
    <phoneticPr fontId="2"/>
  </si>
  <si>
    <t>返還額、次年度持越額</t>
    <rPh sb="0" eb="3">
      <t>ヘンカンガク</t>
    </rPh>
    <rPh sb="4" eb="7">
      <t>ジネンド</t>
    </rPh>
    <rPh sb="7" eb="9">
      <t>モチコ</t>
    </rPh>
    <rPh sb="9" eb="10">
      <t>ガク</t>
    </rPh>
    <phoneticPr fontId="2"/>
  </si>
  <si>
    <t xml:space="preserve">  次年度持越額</t>
    <rPh sb="2" eb="5">
      <t>ジネンド</t>
    </rPh>
    <rPh sb="5" eb="7">
      <t>モチコシ</t>
    </rPh>
    <rPh sb="7" eb="8">
      <t>ガク</t>
    </rPh>
    <phoneticPr fontId="2"/>
  </si>
  <si>
    <t>○○○○地域資源保全会</t>
    <rPh sb="4" eb="8">
      <t>チイキシゲン</t>
    </rPh>
    <rPh sb="8" eb="10">
      <t>ホゼン</t>
    </rPh>
    <rPh sb="10" eb="11">
      <t>カイ</t>
    </rPh>
    <phoneticPr fontId="2"/>
  </si>
  <si>
    <t>・・・</t>
  </si>
  <si>
    <t>・・・</t>
    <phoneticPr fontId="2"/>
  </si>
  <si>
    <t>2 購入・リース費</t>
  </si>
  <si>
    <t>4 その他</t>
  </si>
  <si>
    <t>1 日当</t>
  </si>
  <si>
    <t>交付金の受け取り（国分）</t>
    <rPh sb="0" eb="3">
      <t>コウフキン</t>
    </rPh>
    <rPh sb="4" eb="5">
      <t>ウ</t>
    </rPh>
    <rPh sb="6" eb="7">
      <t>ト</t>
    </rPh>
    <rPh sb="9" eb="10">
      <t>クニ</t>
    </rPh>
    <rPh sb="10" eb="11">
      <t>ブン</t>
    </rPh>
    <phoneticPr fontId="2"/>
  </si>
  <si>
    <t>お茶購入費</t>
    <rPh sb="1" eb="2">
      <t>チャ</t>
    </rPh>
    <rPh sb="2" eb="5">
      <t>コウニュウヒ</t>
    </rPh>
    <phoneticPr fontId="2"/>
  </si>
  <si>
    <t>日当（１，０００円×１０人）</t>
    <rPh sb="0" eb="2">
      <t>ニットウ</t>
    </rPh>
    <rPh sb="8" eb="9">
      <t>エン</t>
    </rPh>
    <rPh sb="12" eb="13">
      <t>ニン</t>
    </rPh>
    <phoneticPr fontId="2"/>
  </si>
  <si>
    <t>砂利購入費</t>
    <rPh sb="0" eb="2">
      <t>ジャリ</t>
    </rPh>
    <rPh sb="2" eb="5">
      <t>コウニュウヒ</t>
    </rPh>
    <phoneticPr fontId="2"/>
  </si>
  <si>
    <t>交付金の受け取り（国分）</t>
    <phoneticPr fontId="2"/>
  </si>
  <si>
    <t>日当（１，０００円×２５人）</t>
    <rPh sb="0" eb="2">
      <t>ニットウ</t>
    </rPh>
    <rPh sb="8" eb="9">
      <t>エン</t>
    </rPh>
    <rPh sb="12" eb="13">
      <t>ニン</t>
    </rPh>
    <phoneticPr fontId="2"/>
  </si>
  <si>
    <t>目地（モルタル）購入費</t>
    <rPh sb="0" eb="2">
      <t>メジ</t>
    </rPh>
    <rPh sb="8" eb="11">
      <t>コウニュウヒ</t>
    </rPh>
    <phoneticPr fontId="2"/>
  </si>
  <si>
    <t>日当（１，０００円×１３人）</t>
    <rPh sb="0" eb="2">
      <t>ニットウ</t>
    </rPh>
    <rPh sb="8" eb="9">
      <t>エン</t>
    </rPh>
    <rPh sb="12" eb="13">
      <t>ニン</t>
    </rPh>
    <phoneticPr fontId="2"/>
  </si>
  <si>
    <t>バックホウリース代（２台）</t>
    <rPh sb="8" eb="9">
      <t>ダイ</t>
    </rPh>
    <rPh sb="11" eb="12">
      <t>ダイ</t>
    </rPh>
    <phoneticPr fontId="2"/>
  </si>
  <si>
    <t>パソコンリース費用</t>
    <rPh sb="7" eb="9">
      <t>ヒヨウ</t>
    </rPh>
    <phoneticPr fontId="2"/>
  </si>
  <si>
    <t>利息</t>
    <rPh sb="0" eb="2">
      <t>リソク</t>
    </rPh>
    <phoneticPr fontId="2"/>
  </si>
  <si>
    <t>－</t>
    <phoneticPr fontId="2"/>
  </si>
  <si>
    <t>　3　外注費</t>
    <rPh sb="3" eb="6">
      <t>ガイチュウヒ</t>
    </rPh>
    <phoneticPr fontId="2"/>
  </si>
  <si>
    <t>　4　その他</t>
    <rPh sb="5" eb="6">
      <t>ホカ</t>
    </rPh>
    <phoneticPr fontId="2"/>
  </si>
  <si>
    <t>支出費目別金額</t>
    <phoneticPr fontId="2"/>
  </si>
  <si>
    <t>　1　日当</t>
    <phoneticPr fontId="2"/>
  </si>
  <si>
    <t>金額</t>
    <rPh sb="0" eb="2">
      <t>キンガク</t>
    </rPh>
    <phoneticPr fontId="2"/>
  </si>
  <si>
    <t>（円）</t>
    <phoneticPr fontId="2"/>
  </si>
  <si>
    <t>（様式第１－7号）（経理区分を１本化しない場合）</t>
    <rPh sb="1" eb="3">
      <t>ヨウシキ</t>
    </rPh>
    <rPh sb="3" eb="4">
      <t>ダイ</t>
    </rPh>
    <rPh sb="7" eb="8">
      <t>ゴウ</t>
    </rPh>
    <phoneticPr fontId="2"/>
  </si>
  <si>
    <t>分類</t>
    <phoneticPr fontId="2"/>
  </si>
  <si>
    <t>内　　容</t>
    <phoneticPr fontId="2"/>
  </si>
  <si>
    <t>日付</t>
    <phoneticPr fontId="2"/>
  </si>
  <si>
    <t>　2　購入・リース費</t>
    <rPh sb="3" eb="5">
      <t>コウニュウ</t>
    </rPh>
    <rPh sb="9" eb="10">
      <t>ヒ</t>
    </rPh>
    <phoneticPr fontId="2"/>
  </si>
  <si>
    <t>平成</t>
    <phoneticPr fontId="2"/>
  </si>
  <si>
    <t>年度　多面的機能支払交付金 金銭出納簿</t>
    <phoneticPr fontId="2"/>
  </si>
  <si>
    <t>組織名：</t>
    <phoneticPr fontId="2"/>
  </si>
  <si>
    <t>○○環境保全会</t>
    <rPh sb="2" eb="4">
      <t>カンキョウ</t>
    </rPh>
    <rPh sb="4" eb="6">
      <t>ホゼン</t>
    </rPh>
    <rPh sb="6" eb="7">
      <t>カイ</t>
    </rPh>
    <phoneticPr fontId="2"/>
  </si>
  <si>
    <t>日付</t>
    <phoneticPr fontId="2"/>
  </si>
  <si>
    <t>分類</t>
    <phoneticPr fontId="2"/>
  </si>
  <si>
    <t>内　　容</t>
    <phoneticPr fontId="2"/>
  </si>
  <si>
    <t>前年度持越額（ある場合のみ）</t>
    <rPh sb="0" eb="3">
      <t>ゼンネンド</t>
    </rPh>
    <rPh sb="3" eb="5">
      <t>モチコ</t>
    </rPh>
    <rPh sb="5" eb="6">
      <t>ガク</t>
    </rPh>
    <rPh sb="9" eb="11">
      <t>バアイ</t>
    </rPh>
    <phoneticPr fontId="2"/>
  </si>
  <si>
    <t>お茶購入費</t>
    <rPh sb="1" eb="2">
      <t>チャ</t>
    </rPh>
    <rPh sb="2" eb="4">
      <t>コウニュウ</t>
    </rPh>
    <rPh sb="4" eb="5">
      <t>ヒ</t>
    </rPh>
    <phoneticPr fontId="2"/>
  </si>
  <si>
    <t>交付金の受け取り（70％）</t>
    <rPh sb="0" eb="3">
      <t>コウフキン</t>
    </rPh>
    <rPh sb="4" eb="5">
      <t>ウ</t>
    </rPh>
    <rPh sb="6" eb="7">
      <t>ト</t>
    </rPh>
    <phoneticPr fontId="2"/>
  </si>
  <si>
    <t>草刈り日当（1,000円×５0人）</t>
    <rPh sb="0" eb="2">
      <t>クサカ</t>
    </rPh>
    <rPh sb="3" eb="5">
      <t>ニットウ</t>
    </rPh>
    <rPh sb="11" eb="12">
      <t>エン</t>
    </rPh>
    <rPh sb="15" eb="16">
      <t>ニン</t>
    </rPh>
    <phoneticPr fontId="2"/>
  </si>
  <si>
    <t>花の種の購入</t>
    <rPh sb="0" eb="1">
      <t>ハナ</t>
    </rPh>
    <rPh sb="2" eb="3">
      <t>タネ</t>
    </rPh>
    <rPh sb="4" eb="6">
      <t>コウニュウ</t>
    </rPh>
    <phoneticPr fontId="2"/>
  </si>
  <si>
    <t>植栽日当（1,000円×５0人）</t>
    <rPh sb="0" eb="2">
      <t>ショクサイ</t>
    </rPh>
    <rPh sb="2" eb="4">
      <t>ニットウ</t>
    </rPh>
    <rPh sb="10" eb="11">
      <t>エン</t>
    </rPh>
    <rPh sb="14" eb="15">
      <t>ニン</t>
    </rPh>
    <phoneticPr fontId="2"/>
  </si>
  <si>
    <t>藪等の伐採日当（1,000円×50人）</t>
    <rPh sb="0" eb="1">
      <t>ヤブ</t>
    </rPh>
    <rPh sb="1" eb="2">
      <t>トウ</t>
    </rPh>
    <rPh sb="3" eb="5">
      <t>バッサイ</t>
    </rPh>
    <rPh sb="5" eb="7">
      <t>ニットウ</t>
    </rPh>
    <rPh sb="13" eb="14">
      <t>エン</t>
    </rPh>
    <rPh sb="17" eb="18">
      <t>ニン</t>
    </rPh>
    <phoneticPr fontId="2"/>
  </si>
  <si>
    <t>3 外注費</t>
  </si>
  <si>
    <t>水路更新にかかる工事費等</t>
    <rPh sb="0" eb="2">
      <t>スイロ</t>
    </rPh>
    <rPh sb="2" eb="4">
      <t>コウシン</t>
    </rPh>
    <rPh sb="8" eb="11">
      <t>コウジヒ</t>
    </rPh>
    <rPh sb="11" eb="12">
      <t>トウ</t>
    </rPh>
    <phoneticPr fontId="2"/>
  </si>
  <si>
    <t>…</t>
    <phoneticPr fontId="2"/>
  </si>
  <si>
    <t>～　（省略）　～</t>
    <rPh sb="3" eb="5">
      <t>ショウリャク</t>
    </rPh>
    <phoneticPr fontId="2"/>
  </si>
  <si>
    <t>……</t>
    <phoneticPr fontId="2"/>
  </si>
  <si>
    <t>-</t>
    <phoneticPr fontId="2"/>
  </si>
  <si>
    <t>水路泥上げ日当（1,000円×50人）</t>
    <rPh sb="0" eb="2">
      <t>スイロ</t>
    </rPh>
    <rPh sb="2" eb="3">
      <t>ドロ</t>
    </rPh>
    <rPh sb="3" eb="4">
      <t>ア</t>
    </rPh>
    <rPh sb="5" eb="7">
      <t>ニットウ</t>
    </rPh>
    <rPh sb="13" eb="14">
      <t>エン</t>
    </rPh>
    <rPh sb="17" eb="18">
      <t>ニン</t>
    </rPh>
    <phoneticPr fontId="2"/>
  </si>
  <si>
    <t>役員手当（５名分）</t>
    <rPh sb="0" eb="2">
      <t>ヤクイン</t>
    </rPh>
    <rPh sb="2" eb="4">
      <t>テアテ</t>
    </rPh>
    <rPh sb="6" eb="7">
      <t>メイ</t>
    </rPh>
    <rPh sb="7" eb="8">
      <t>ブン</t>
    </rPh>
    <phoneticPr fontId="2"/>
  </si>
  <si>
    <t>支出費目別金額</t>
    <phoneticPr fontId="2"/>
  </si>
  <si>
    <t>（円）</t>
    <phoneticPr fontId="2"/>
  </si>
  <si>
    <t>２．資源向上支払（施設の長寿命化）</t>
    <phoneticPr fontId="2"/>
  </si>
  <si>
    <t>　1　日当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</si>
</sst>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#,##0_);[Red]\(#,##0\)"/>
    <numFmt numFmtId="178" formatCode="0_);[Red]\(0\)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i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i/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0000FF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341">
    <xf numFmtId="0" fontId="0" fillId="0" borderId="0" xfId="0"/>
    <xf numFmtId="0" fontId="1" fillId="2" borderId="0" xfId="3" applyFill="1" applyBorder="1">
      <alignment vertical="center"/>
    </xf>
    <xf numFmtId="0" fontId="1" fillId="2" borderId="0" xfId="3" applyFill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/>
    </xf>
    <xf numFmtId="0" fontId="9" fillId="2" borderId="0" xfId="3" applyFont="1" applyFill="1" applyBorder="1">
      <alignment vertical="center"/>
    </xf>
    <xf numFmtId="0" fontId="10" fillId="2" borderId="0" xfId="3" applyFont="1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1" fillId="2" borderId="1" xfId="3" applyFill="1" applyBorder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center" vertical="center"/>
    </xf>
    <xf numFmtId="177" fontId="1" fillId="2" borderId="10" xfId="1" applyNumberFormat="1" applyFont="1" applyFill="1" applyBorder="1" applyAlignment="1">
      <alignment horizontal="right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2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56" fontId="1" fillId="2" borderId="9" xfId="0" applyNumberFormat="1" applyFont="1" applyFill="1" applyBorder="1" applyAlignment="1">
      <alignment horizontal="center" vertical="center"/>
    </xf>
    <xf numFmtId="177" fontId="1" fillId="2" borderId="15" xfId="1" applyNumberFormat="1" applyFont="1" applyFill="1" applyBorder="1" applyAlignment="1">
      <alignment vertical="center"/>
    </xf>
    <xf numFmtId="177" fontId="1" fillId="2" borderId="16" xfId="1" applyNumberFormat="1" applyFont="1" applyFill="1" applyBorder="1" applyAlignment="1">
      <alignment vertical="center"/>
    </xf>
    <xf numFmtId="177" fontId="1" fillId="2" borderId="17" xfId="1" applyNumberFormat="1" applyFont="1" applyFill="1" applyBorder="1" applyAlignment="1">
      <alignment vertical="center"/>
    </xf>
    <xf numFmtId="177" fontId="1" fillId="2" borderId="18" xfId="1" applyNumberFormat="1" applyFont="1" applyFill="1" applyBorder="1" applyAlignment="1">
      <alignment vertical="center"/>
    </xf>
    <xf numFmtId="177" fontId="1" fillId="2" borderId="19" xfId="1" applyNumberFormat="1" applyFont="1" applyFill="1" applyBorder="1" applyAlignment="1">
      <alignment vertical="center"/>
    </xf>
    <xf numFmtId="177" fontId="1" fillId="2" borderId="20" xfId="1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8" fontId="7" fillId="2" borderId="0" xfId="1" applyFont="1" applyFill="1" applyBorder="1" applyAlignment="1">
      <alignment vertical="center"/>
    </xf>
    <xf numFmtId="38" fontId="1" fillId="2" borderId="0" xfId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1" fillId="2" borderId="0" xfId="4" applyFont="1" applyFill="1"/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0" fontId="15" fillId="2" borderId="0" xfId="4" applyFont="1" applyFill="1" applyBorder="1" applyAlignment="1">
      <alignment horizontal="center" vertical="center" textRotation="255" wrapText="1"/>
    </xf>
    <xf numFmtId="177" fontId="11" fillId="2" borderId="0" xfId="4" applyNumberFormat="1" applyFont="1" applyFill="1" applyBorder="1" applyAlignment="1">
      <alignment horizontal="right"/>
    </xf>
    <xf numFmtId="3" fontId="15" fillId="2" borderId="0" xfId="4" applyNumberFormat="1" applyFont="1" applyFill="1" applyBorder="1" applyAlignment="1">
      <alignment horizontal="right" vertical="center" wrapText="1"/>
    </xf>
    <xf numFmtId="177" fontId="11" fillId="2" borderId="0" xfId="4" applyNumberFormat="1" applyFont="1" applyFill="1" applyBorder="1" applyAlignment="1">
      <alignment horizontal="right" vertical="center"/>
    </xf>
    <xf numFmtId="177" fontId="15" fillId="2" borderId="0" xfId="4" applyNumberFormat="1" applyFont="1" applyFill="1" applyBorder="1" applyAlignment="1">
      <alignment horizontal="right" vertical="center"/>
    </xf>
    <xf numFmtId="0" fontId="11" fillId="2" borderId="0" xfId="4" applyFont="1" applyFill="1" applyBorder="1"/>
    <xf numFmtId="176" fontId="11" fillId="2" borderId="0" xfId="4" applyNumberFormat="1" applyFont="1" applyFill="1" applyBorder="1" applyAlignment="1">
      <alignment horizontal="center" vertical="center" shrinkToFit="1"/>
    </xf>
    <xf numFmtId="177" fontId="15" fillId="2" borderId="0" xfId="4" applyNumberFormat="1" applyFont="1" applyFill="1" applyBorder="1" applyAlignment="1">
      <alignment vertical="center"/>
    </xf>
    <xf numFmtId="177" fontId="15" fillId="2" borderId="0" xfId="2" applyNumberFormat="1" applyFont="1" applyFill="1" applyBorder="1" applyAlignment="1">
      <alignment horizontal="right" vertical="center"/>
    </xf>
    <xf numFmtId="0" fontId="11" fillId="2" borderId="0" xfId="4" applyFont="1" applyFill="1" applyBorder="1" applyAlignment="1">
      <alignment vertical="center"/>
    </xf>
    <xf numFmtId="0" fontId="5" fillId="2" borderId="0" xfId="5" applyFont="1" applyFill="1"/>
    <xf numFmtId="0" fontId="1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0" xfId="5" applyFont="1" applyFill="1" applyBorder="1"/>
    <xf numFmtId="0" fontId="4" fillId="2" borderId="0" xfId="5" applyFont="1" applyFill="1"/>
    <xf numFmtId="0" fontId="8" fillId="2" borderId="11" xfId="5" applyFont="1" applyFill="1" applyBorder="1" applyAlignment="1">
      <alignment horizontal="center" vertical="center" shrinkToFit="1"/>
    </xf>
    <xf numFmtId="0" fontId="4" fillId="2" borderId="0" xfId="5" applyFont="1" applyFill="1" applyBorder="1"/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center" vertical="center" shrinkToFit="1"/>
    </xf>
    <xf numFmtId="0" fontId="1" fillId="2" borderId="0" xfId="5" applyFill="1"/>
    <xf numFmtId="0" fontId="6" fillId="2" borderId="0" xfId="5" applyFont="1" applyFill="1" applyAlignment="1">
      <alignment vertical="center"/>
    </xf>
    <xf numFmtId="0" fontId="1" fillId="2" borderId="0" xfId="5" applyFill="1" applyAlignment="1">
      <alignment vertical="center"/>
    </xf>
    <xf numFmtId="0" fontId="1" fillId="2" borderId="0" xfId="5" applyFill="1" applyBorder="1"/>
    <xf numFmtId="0" fontId="11" fillId="2" borderId="0" xfId="0" applyFont="1" applyFill="1"/>
    <xf numFmtId="0" fontId="8" fillId="2" borderId="11" xfId="5" applyFont="1" applyFill="1" applyBorder="1" applyAlignment="1">
      <alignment horizontal="left" vertical="center"/>
    </xf>
    <xf numFmtId="0" fontId="10" fillId="2" borderId="25" xfId="3" applyFont="1" applyFill="1" applyBorder="1" applyAlignment="1">
      <alignment horizontal="center" vertical="center"/>
    </xf>
    <xf numFmtId="176" fontId="16" fillId="2" borderId="0" xfId="4" applyNumberFormat="1" applyFont="1" applyFill="1" applyBorder="1" applyAlignment="1">
      <alignment horizontal="left" vertical="center"/>
    </xf>
    <xf numFmtId="0" fontId="17" fillId="2" borderId="0" xfId="4" applyFont="1" applyFill="1" applyBorder="1" applyAlignment="1">
      <alignment horizontal="center" vertical="center" textRotation="255" wrapTex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177" fontId="1" fillId="2" borderId="27" xfId="1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56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56" fontId="1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/>
    <xf numFmtId="0" fontId="1" fillId="2" borderId="0" xfId="3" applyFont="1" applyFill="1" applyBorder="1">
      <alignment vertical="center"/>
    </xf>
    <xf numFmtId="0" fontId="1" fillId="2" borderId="0" xfId="3" applyFont="1" applyFill="1">
      <alignment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38" fontId="13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5" applyFont="1" applyFill="1"/>
    <xf numFmtId="0" fontId="11" fillId="2" borderId="0" xfId="4" applyFont="1" applyFill="1" applyBorder="1" applyAlignment="1">
      <alignment horizontal="center" vertical="center"/>
    </xf>
    <xf numFmtId="38" fontId="1" fillId="2" borderId="0" xfId="1" applyFont="1" applyFill="1" applyBorder="1" applyAlignment="1">
      <alignment vertical="center"/>
    </xf>
    <xf numFmtId="0" fontId="10" fillId="2" borderId="25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/>
    </xf>
    <xf numFmtId="0" fontId="1" fillId="2" borderId="1" xfId="3" applyFont="1" applyFill="1" applyBorder="1">
      <alignment vertical="center"/>
    </xf>
    <xf numFmtId="176" fontId="1" fillId="2" borderId="28" xfId="0" applyNumberFormat="1" applyFont="1" applyFill="1" applyBorder="1" applyAlignment="1">
      <alignment horizontal="center" vertical="center"/>
    </xf>
    <xf numFmtId="3" fontId="12" fillId="2" borderId="0" xfId="4" applyNumberFormat="1" applyFont="1" applyFill="1" applyBorder="1" applyAlignment="1">
      <alignment horizontal="right" vertical="center" wrapText="1"/>
    </xf>
    <xf numFmtId="177" fontId="12" fillId="2" borderId="0" xfId="4" applyNumberFormat="1" applyFont="1" applyFill="1" applyBorder="1" applyAlignment="1">
      <alignment vertical="center"/>
    </xf>
    <xf numFmtId="177" fontId="11" fillId="2" borderId="0" xfId="4" applyNumberFormat="1" applyFont="1" applyFill="1" applyBorder="1" applyAlignment="1">
      <alignment horizontal="right" vertical="center" shrinkToFit="1" readingOrder="1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1" fillId="2" borderId="60" xfId="0" applyNumberFormat="1" applyFont="1" applyFill="1" applyBorder="1" applyAlignment="1">
      <alignment horizontal="left" vertical="center"/>
    </xf>
    <xf numFmtId="0" fontId="1" fillId="2" borderId="61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176" fontId="1" fillId="2" borderId="61" xfId="0" applyNumberFormat="1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vertical="center"/>
    </xf>
    <xf numFmtId="0" fontId="1" fillId="2" borderId="66" xfId="0" applyFont="1" applyFill="1" applyBorder="1" applyAlignment="1">
      <alignment vertical="center"/>
    </xf>
    <xf numFmtId="176" fontId="1" fillId="2" borderId="6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176" fontId="1" fillId="2" borderId="4" xfId="0" applyNumberFormat="1" applyFont="1" applyFill="1" applyBorder="1" applyAlignment="1">
      <alignment vertical="center"/>
    </xf>
    <xf numFmtId="176" fontId="1" fillId="2" borderId="60" xfId="0" applyNumberFormat="1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horizontal="center" vertical="center"/>
    </xf>
    <xf numFmtId="0" fontId="1" fillId="2" borderId="45" xfId="0" applyNumberFormat="1" applyFont="1" applyFill="1" applyBorder="1" applyAlignment="1">
      <alignment vertical="center"/>
    </xf>
    <xf numFmtId="178" fontId="1" fillId="2" borderId="3" xfId="1" applyNumberFormat="1" applyFont="1" applyFill="1" applyBorder="1" applyAlignment="1">
      <alignment horizontal="right" vertical="center" shrinkToFit="1"/>
    </xf>
    <xf numFmtId="178" fontId="1" fillId="2" borderId="4" xfId="1" applyNumberFormat="1" applyFont="1" applyFill="1" applyBorder="1" applyAlignment="1">
      <alignment horizontal="right" vertical="center"/>
    </xf>
    <xf numFmtId="178" fontId="1" fillId="2" borderId="10" xfId="1" applyNumberFormat="1" applyFont="1" applyFill="1" applyBorder="1" applyAlignment="1">
      <alignment horizontal="right" vertical="center"/>
    </xf>
    <xf numFmtId="178" fontId="1" fillId="2" borderId="60" xfId="1" applyNumberFormat="1" applyFont="1" applyFill="1" applyBorder="1" applyAlignment="1">
      <alignment horizontal="right" vertical="center"/>
    </xf>
    <xf numFmtId="178" fontId="1" fillId="2" borderId="10" xfId="0" applyNumberFormat="1" applyFont="1" applyFill="1" applyBorder="1" applyAlignment="1">
      <alignment horizontal="right" vertical="center"/>
    </xf>
    <xf numFmtId="178" fontId="1" fillId="2" borderId="60" xfId="0" applyNumberFormat="1" applyFont="1" applyFill="1" applyBorder="1" applyAlignment="1">
      <alignment horizontal="right" vertical="center"/>
    </xf>
    <xf numFmtId="178" fontId="1" fillId="2" borderId="28" xfId="0" applyNumberFormat="1" applyFont="1" applyFill="1" applyBorder="1" applyAlignment="1">
      <alignment horizontal="right" vertical="center"/>
    </xf>
    <xf numFmtId="178" fontId="1" fillId="2" borderId="61" xfId="0" applyNumberFormat="1" applyFont="1" applyFill="1" applyBorder="1" applyAlignment="1">
      <alignment horizontal="right" vertical="center"/>
    </xf>
    <xf numFmtId="178" fontId="1" fillId="2" borderId="3" xfId="1" applyNumberFormat="1" applyFont="1" applyFill="1" applyBorder="1" applyAlignment="1">
      <alignment horizontal="right" vertical="center"/>
    </xf>
    <xf numFmtId="178" fontId="1" fillId="2" borderId="3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28" xfId="0" applyNumberFormat="1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/>
    </xf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176" fontId="20" fillId="2" borderId="3" xfId="0" applyNumberFormat="1" applyFont="1" applyFill="1" applyBorder="1" applyAlignment="1">
      <alignment horizontal="center" vertical="center"/>
    </xf>
    <xf numFmtId="0" fontId="20" fillId="2" borderId="4" xfId="0" applyNumberFormat="1" applyFont="1" applyFill="1" applyBorder="1" applyAlignment="1">
      <alignment horizontal="left" vertical="center"/>
    </xf>
    <xf numFmtId="38" fontId="20" fillId="2" borderId="3" xfId="1" applyFont="1" applyFill="1" applyBorder="1" applyAlignment="1">
      <alignment horizontal="right" vertical="center" shrinkToFit="1"/>
    </xf>
    <xf numFmtId="38" fontId="20" fillId="2" borderId="4" xfId="1" applyFont="1" applyFill="1" applyBorder="1" applyAlignment="1">
      <alignment horizontal="right" vertical="center"/>
    </xf>
    <xf numFmtId="38" fontId="21" fillId="3" borderId="5" xfId="1" applyFont="1" applyFill="1" applyBorder="1" applyAlignment="1">
      <alignment horizontal="right" vertical="center"/>
    </xf>
    <xf numFmtId="178" fontId="20" fillId="2" borderId="3" xfId="0" applyNumberFormat="1" applyFont="1" applyFill="1" applyBorder="1" applyAlignment="1">
      <alignment vertical="center"/>
    </xf>
    <xf numFmtId="176" fontId="20" fillId="2" borderId="4" xfId="0" applyNumberFormat="1" applyFont="1" applyFill="1" applyBorder="1" applyAlignment="1">
      <alignment vertical="center"/>
    </xf>
    <xf numFmtId="0" fontId="20" fillId="2" borderId="5" xfId="0" applyNumberFormat="1" applyFont="1" applyFill="1" applyBorder="1" applyAlignment="1">
      <alignment vertical="center"/>
    </xf>
    <xf numFmtId="176" fontId="20" fillId="2" borderId="10" xfId="0" applyNumberFormat="1" applyFont="1" applyFill="1" applyBorder="1" applyAlignment="1">
      <alignment horizontal="center" vertical="center"/>
    </xf>
    <xf numFmtId="0" fontId="20" fillId="2" borderId="60" xfId="0" applyNumberFormat="1" applyFont="1" applyFill="1" applyBorder="1" applyAlignment="1">
      <alignment horizontal="left" vertical="center"/>
    </xf>
    <xf numFmtId="38" fontId="20" fillId="2" borderId="10" xfId="1" applyFont="1" applyFill="1" applyBorder="1" applyAlignment="1">
      <alignment horizontal="right" vertical="center"/>
    </xf>
    <xf numFmtId="38" fontId="20" fillId="2" borderId="60" xfId="1" applyFont="1" applyFill="1" applyBorder="1" applyAlignment="1">
      <alignment horizontal="right" vertical="center"/>
    </xf>
    <xf numFmtId="38" fontId="21" fillId="3" borderId="12" xfId="1" applyFont="1" applyFill="1" applyBorder="1" applyAlignment="1">
      <alignment horizontal="right" vertical="center"/>
    </xf>
    <xf numFmtId="178" fontId="20" fillId="2" borderId="10" xfId="0" applyNumberFormat="1" applyFont="1" applyFill="1" applyBorder="1" applyAlignment="1">
      <alignment horizontal="center" vertical="center"/>
    </xf>
    <xf numFmtId="176" fontId="20" fillId="2" borderId="60" xfId="0" applyNumberFormat="1" applyFont="1" applyFill="1" applyBorder="1" applyAlignment="1">
      <alignment horizontal="center" vertical="center"/>
    </xf>
    <xf numFmtId="0" fontId="20" fillId="2" borderId="12" xfId="0" applyNumberFormat="1" applyFont="1" applyFill="1" applyBorder="1" applyAlignment="1">
      <alignment vertical="center"/>
    </xf>
    <xf numFmtId="0" fontId="20" fillId="2" borderId="12" xfId="0" applyNumberFormat="1" applyFont="1" applyFill="1" applyBorder="1" applyAlignment="1">
      <alignment horizontal="center" vertical="center"/>
    </xf>
    <xf numFmtId="176" fontId="20" fillId="2" borderId="28" xfId="0" applyNumberFormat="1" applyFont="1" applyFill="1" applyBorder="1" applyAlignment="1">
      <alignment horizontal="center" vertical="center"/>
    </xf>
    <xf numFmtId="0" fontId="20" fillId="2" borderId="61" xfId="0" applyNumberFormat="1" applyFont="1" applyFill="1" applyBorder="1" applyAlignment="1">
      <alignment horizontal="left" vertical="center"/>
    </xf>
    <xf numFmtId="38" fontId="20" fillId="2" borderId="28" xfId="1" applyFont="1" applyFill="1" applyBorder="1" applyAlignment="1">
      <alignment horizontal="right" vertical="center"/>
    </xf>
    <xf numFmtId="38" fontId="20" fillId="2" borderId="61" xfId="1" applyFont="1" applyFill="1" applyBorder="1" applyAlignment="1">
      <alignment horizontal="right" vertical="center"/>
    </xf>
    <xf numFmtId="38" fontId="21" fillId="3" borderId="45" xfId="1" applyFont="1" applyFill="1" applyBorder="1" applyAlignment="1">
      <alignment horizontal="right" vertical="center"/>
    </xf>
    <xf numFmtId="178" fontId="20" fillId="2" borderId="28" xfId="0" applyNumberFormat="1" applyFont="1" applyFill="1" applyBorder="1" applyAlignment="1">
      <alignment horizontal="center" vertical="center"/>
    </xf>
    <xf numFmtId="176" fontId="20" fillId="2" borderId="61" xfId="0" applyNumberFormat="1" applyFont="1" applyFill="1" applyBorder="1" applyAlignment="1">
      <alignment horizontal="center" vertical="center"/>
    </xf>
    <xf numFmtId="0" fontId="20" fillId="2" borderId="45" xfId="0" applyNumberFormat="1" applyFont="1" applyFill="1" applyBorder="1" applyAlignment="1">
      <alignment vertical="center"/>
    </xf>
    <xf numFmtId="38" fontId="21" fillId="3" borderId="36" xfId="1" applyFont="1" applyFill="1" applyBorder="1" applyAlignment="1">
      <alignment vertical="center"/>
    </xf>
    <xf numFmtId="38" fontId="21" fillId="3" borderId="16" xfId="1" applyFont="1" applyFill="1" applyBorder="1" applyAlignment="1">
      <alignment vertical="center"/>
    </xf>
    <xf numFmtId="38" fontId="21" fillId="3" borderId="64" xfId="1" applyFont="1" applyFill="1" applyBorder="1" applyAlignment="1">
      <alignment vertical="center"/>
    </xf>
    <xf numFmtId="38" fontId="21" fillId="3" borderId="17" xfId="1" applyFont="1" applyFill="1" applyBorder="1" applyAlignment="1">
      <alignment vertical="center"/>
    </xf>
    <xf numFmtId="0" fontId="23" fillId="2" borderId="0" xfId="4" applyFont="1" applyFill="1"/>
    <xf numFmtId="0" fontId="8" fillId="2" borderId="60" xfId="5" applyFont="1" applyFill="1" applyBorder="1" applyAlignment="1">
      <alignment horizontal="center" vertical="center" shrinkToFit="1"/>
    </xf>
    <xf numFmtId="178" fontId="1" fillId="3" borderId="5" xfId="1" applyNumberFormat="1" applyFont="1" applyFill="1" applyBorder="1" applyAlignment="1">
      <alignment horizontal="right" vertical="center"/>
    </xf>
    <xf numFmtId="178" fontId="1" fillId="3" borderId="12" xfId="1" applyNumberFormat="1" applyFont="1" applyFill="1" applyBorder="1" applyAlignment="1">
      <alignment horizontal="right" vertical="center"/>
    </xf>
    <xf numFmtId="178" fontId="1" fillId="3" borderId="45" xfId="1" applyNumberFormat="1" applyFont="1" applyFill="1" applyBorder="1" applyAlignment="1">
      <alignment horizontal="right" vertical="center"/>
    </xf>
    <xf numFmtId="177" fontId="1" fillId="3" borderId="64" xfId="1" applyNumberFormat="1" applyFont="1" applyFill="1" applyBorder="1" applyAlignment="1">
      <alignment vertical="center"/>
    </xf>
    <xf numFmtId="177" fontId="1" fillId="3" borderId="36" xfId="1" applyNumberFormat="1" applyFont="1" applyFill="1" applyBorder="1" applyAlignment="1">
      <alignment vertical="center"/>
    </xf>
    <xf numFmtId="177" fontId="1" fillId="3" borderId="16" xfId="1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2" borderId="25" xfId="3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 shrinkToFit="1"/>
    </xf>
    <xf numFmtId="0" fontId="1" fillId="2" borderId="52" xfId="0" applyFont="1" applyFill="1" applyBorder="1" applyAlignment="1">
      <alignment horizontal="center" vertical="center" shrinkToFit="1"/>
    </xf>
    <xf numFmtId="0" fontId="1" fillId="2" borderId="53" xfId="0" applyFont="1" applyFill="1" applyBorder="1" applyAlignment="1">
      <alignment horizontal="center" vertical="center" shrinkToFit="1"/>
    </xf>
    <xf numFmtId="0" fontId="1" fillId="2" borderId="51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4" xfId="0" applyFont="1" applyFill="1" applyBorder="1" applyAlignment="1">
      <alignment horizontal="center" vertical="center" wrapText="1" shrinkToFi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>
      <alignment horizontal="center" vertical="center" wrapText="1"/>
    </xf>
    <xf numFmtId="0" fontId="0" fillId="2" borderId="32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11" fillId="2" borderId="14" xfId="4" applyFont="1" applyFill="1" applyBorder="1" applyAlignment="1">
      <alignment horizontal="center" vertical="center" shrinkToFit="1"/>
    </xf>
    <xf numFmtId="0" fontId="11" fillId="2" borderId="13" xfId="4" applyFont="1" applyFill="1" applyBorder="1" applyAlignment="1">
      <alignment horizontal="center" vertical="center" shrinkToFit="1"/>
    </xf>
    <xf numFmtId="0" fontId="14" fillId="2" borderId="14" xfId="4" applyFont="1" applyFill="1" applyBorder="1" applyAlignment="1">
      <alignment horizontal="center" vertical="center" wrapText="1" shrinkToFit="1" readingOrder="1"/>
    </xf>
    <xf numFmtId="0" fontId="14" fillId="2" borderId="13" xfId="4" applyFont="1" applyFill="1" applyBorder="1" applyAlignment="1">
      <alignment horizontal="center" vertical="center" shrinkToFit="1" readingOrder="1"/>
    </xf>
    <xf numFmtId="0" fontId="1" fillId="2" borderId="6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177" fontId="11" fillId="2" borderId="14" xfId="4" applyNumberFormat="1" applyFont="1" applyFill="1" applyBorder="1" applyAlignment="1">
      <alignment horizontal="right" vertical="center" shrinkToFit="1" readingOrder="1"/>
    </xf>
    <xf numFmtId="177" fontId="11" fillId="2" borderId="13" xfId="4" applyNumberFormat="1" applyFont="1" applyFill="1" applyBorder="1" applyAlignment="1">
      <alignment horizontal="right" vertical="center" shrinkToFit="1" readingOrder="1"/>
    </xf>
    <xf numFmtId="0" fontId="11" fillId="2" borderId="41" xfId="4" applyFont="1" applyFill="1" applyBorder="1" applyAlignment="1">
      <alignment horizontal="center" vertical="center" shrinkToFit="1"/>
    </xf>
    <xf numFmtId="0" fontId="11" fillId="2" borderId="29" xfId="4" applyFont="1" applyFill="1" applyBorder="1" applyAlignment="1">
      <alignment horizontal="center" vertical="center" shrinkToFit="1"/>
    </xf>
    <xf numFmtId="177" fontId="11" fillId="0" borderId="41" xfId="4" applyNumberFormat="1" applyFont="1" applyFill="1" applyBorder="1" applyAlignment="1">
      <alignment horizontal="right" vertical="center" shrinkToFit="1" readingOrder="1"/>
    </xf>
    <xf numFmtId="177" fontId="11" fillId="0" borderId="29" xfId="4" applyNumberFormat="1" applyFont="1" applyFill="1" applyBorder="1" applyAlignment="1">
      <alignment horizontal="right" vertical="center" shrinkToFit="1" readingOrder="1"/>
    </xf>
    <xf numFmtId="0" fontId="11" fillId="2" borderId="38" xfId="4" applyFont="1" applyFill="1" applyBorder="1" applyAlignment="1">
      <alignment horizontal="center" vertical="center"/>
    </xf>
    <xf numFmtId="0" fontId="11" fillId="2" borderId="39" xfId="4" applyFont="1" applyFill="1" applyBorder="1" applyAlignment="1">
      <alignment horizontal="center" vertical="center"/>
    </xf>
    <xf numFmtId="177" fontId="11" fillId="3" borderId="7" xfId="4" applyNumberFormat="1" applyFont="1" applyFill="1" applyBorder="1" applyAlignment="1">
      <alignment horizontal="right" vertical="center" shrinkToFit="1" readingOrder="1"/>
    </xf>
    <xf numFmtId="177" fontId="11" fillId="3" borderId="6" xfId="4" applyNumberFormat="1" applyFont="1" applyFill="1" applyBorder="1" applyAlignment="1">
      <alignment horizontal="right" vertical="center" shrinkToFit="1" readingOrder="1"/>
    </xf>
    <xf numFmtId="0" fontId="8" fillId="2" borderId="11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177" fontId="11" fillId="3" borderId="61" xfId="4" applyNumberFormat="1" applyFont="1" applyFill="1" applyBorder="1" applyAlignment="1">
      <alignment horizontal="right" vertical="center" shrinkToFit="1" readingOrder="1"/>
    </xf>
    <xf numFmtId="0" fontId="11" fillId="2" borderId="4" xfId="4" applyFont="1" applyFill="1" applyBorder="1" applyAlignment="1">
      <alignment horizontal="center" vertical="center" shrinkToFit="1"/>
    </xf>
    <xf numFmtId="177" fontId="11" fillId="3" borderId="4" xfId="4" applyNumberFormat="1" applyFont="1" applyFill="1" applyBorder="1" applyAlignment="1">
      <alignment horizontal="right" vertical="center" shrinkToFit="1" readingOrder="1"/>
    </xf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0" fillId="2" borderId="48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11" fillId="2" borderId="62" xfId="4" applyFont="1" applyFill="1" applyBorder="1" applyAlignment="1">
      <alignment horizontal="center" vertical="center" shrinkToFit="1"/>
    </xf>
    <xf numFmtId="0" fontId="11" fillId="2" borderId="62" xfId="4" applyFont="1" applyFill="1" applyBorder="1" applyAlignment="1">
      <alignment horizontal="center" vertical="center" wrapText="1" shrinkToFit="1" readingOrder="1"/>
    </xf>
    <xf numFmtId="0" fontId="11" fillId="2" borderId="62" xfId="4" applyFont="1" applyFill="1" applyBorder="1" applyAlignment="1">
      <alignment horizontal="center" vertical="center" shrinkToFit="1" readingOrder="1"/>
    </xf>
    <xf numFmtId="0" fontId="11" fillId="2" borderId="60" xfId="4" applyFont="1" applyFill="1" applyBorder="1" applyAlignment="1">
      <alignment horizontal="left" vertical="center" shrinkToFit="1"/>
    </xf>
    <xf numFmtId="177" fontId="11" fillId="3" borderId="60" xfId="4" applyNumberFormat="1" applyFont="1" applyFill="1" applyBorder="1" applyAlignment="1">
      <alignment horizontal="right" vertical="center" shrinkToFit="1" readingOrder="1"/>
    </xf>
    <xf numFmtId="0" fontId="11" fillId="2" borderId="61" xfId="4" applyFont="1" applyFill="1" applyBorder="1" applyAlignment="1">
      <alignment horizontal="left" vertical="center" shrinkToFit="1"/>
    </xf>
    <xf numFmtId="0" fontId="8" fillId="2" borderId="40" xfId="5" applyFont="1" applyFill="1" applyBorder="1" applyAlignment="1">
      <alignment horizontal="left" vertical="center"/>
    </xf>
    <xf numFmtId="0" fontId="14" fillId="2" borderId="11" xfId="4" applyFont="1" applyFill="1" applyBorder="1" applyAlignment="1">
      <alignment horizontal="center" vertical="center" shrinkToFit="1" readingOrder="1"/>
    </xf>
    <xf numFmtId="0" fontId="8" fillId="2" borderId="62" xfId="5" applyFont="1" applyFill="1" applyBorder="1" applyAlignment="1">
      <alignment horizontal="left" vertical="center"/>
    </xf>
    <xf numFmtId="177" fontId="22" fillId="3" borderId="61" xfId="4" applyNumberFormat="1" applyFont="1" applyFill="1" applyBorder="1" applyAlignment="1">
      <alignment horizontal="right" vertical="center" shrinkToFit="1" readingOrder="1"/>
    </xf>
    <xf numFmtId="177" fontId="22" fillId="3" borderId="4" xfId="4" applyNumberFormat="1" applyFont="1" applyFill="1" applyBorder="1" applyAlignment="1">
      <alignment horizontal="right" vertical="center" shrinkToFit="1" readingOrder="1"/>
    </xf>
    <xf numFmtId="0" fontId="8" fillId="2" borderId="60" xfId="5" applyFont="1" applyFill="1" applyBorder="1" applyAlignment="1">
      <alignment horizontal="center" vertical="center"/>
    </xf>
    <xf numFmtId="0" fontId="8" fillId="2" borderId="60" xfId="5" applyFont="1" applyFill="1" applyBorder="1" applyAlignment="1">
      <alignment horizontal="left" vertical="center"/>
    </xf>
    <xf numFmtId="177" fontId="11" fillId="3" borderId="41" xfId="4" applyNumberFormat="1" applyFont="1" applyFill="1" applyBorder="1" applyAlignment="1">
      <alignment horizontal="right" vertical="center" shrinkToFit="1" readingOrder="1"/>
    </xf>
    <xf numFmtId="177" fontId="11" fillId="3" borderId="29" xfId="4" applyNumberFormat="1" applyFont="1" applyFill="1" applyBorder="1" applyAlignment="1">
      <alignment horizontal="right" vertical="center" shrinkToFit="1" readingOrder="1"/>
    </xf>
    <xf numFmtId="177" fontId="22" fillId="3" borderId="60" xfId="4" applyNumberFormat="1" applyFont="1" applyFill="1" applyBorder="1" applyAlignment="1">
      <alignment horizontal="right" vertical="center" shrinkToFit="1" readingOrder="1"/>
    </xf>
    <xf numFmtId="177" fontId="22" fillId="3" borderId="7" xfId="4" applyNumberFormat="1" applyFont="1" applyFill="1" applyBorder="1" applyAlignment="1">
      <alignment horizontal="right" vertical="center" shrinkToFit="1" readingOrder="1"/>
    </xf>
    <xf numFmtId="177" fontId="22" fillId="3" borderId="6" xfId="4" applyNumberFormat="1" applyFont="1" applyFill="1" applyBorder="1" applyAlignment="1">
      <alignment horizontal="right" vertical="center" shrinkToFit="1" readingOrder="1"/>
    </xf>
    <xf numFmtId="0" fontId="20" fillId="2" borderId="60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61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14" fillId="2" borderId="60" xfId="4" applyFont="1" applyFill="1" applyBorder="1" applyAlignment="1">
      <alignment horizontal="center" vertical="center" shrinkToFit="1" readingOrder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9" fillId="2" borderId="25" xfId="3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177" fontId="11" fillId="2" borderId="7" xfId="4" applyNumberFormat="1" applyFont="1" applyFill="1" applyBorder="1" applyAlignment="1">
      <alignment horizontal="center" vertical="center" shrinkToFit="1" readingOrder="1"/>
    </xf>
    <xf numFmtId="177" fontId="11" fillId="2" borderId="6" xfId="4" applyNumberFormat="1" applyFont="1" applyFill="1" applyBorder="1" applyAlignment="1">
      <alignment horizontal="center" vertical="center" shrinkToFit="1" readingOrder="1"/>
    </xf>
    <xf numFmtId="0" fontId="16" fillId="2" borderId="41" xfId="4" applyFont="1" applyFill="1" applyBorder="1" applyAlignment="1">
      <alignment horizontal="center" vertical="center" shrinkToFit="1"/>
    </xf>
    <xf numFmtId="0" fontId="16" fillId="2" borderId="29" xfId="4" applyFont="1" applyFill="1" applyBorder="1" applyAlignment="1">
      <alignment horizontal="center" vertical="center" shrinkToFit="1"/>
    </xf>
    <xf numFmtId="177" fontId="16" fillId="2" borderId="41" xfId="4" applyNumberFormat="1" applyFont="1" applyFill="1" applyBorder="1" applyAlignment="1">
      <alignment horizontal="center" vertical="center" shrinkToFit="1" readingOrder="1"/>
    </xf>
    <xf numFmtId="177" fontId="16" fillId="2" borderId="29" xfId="4" applyNumberFormat="1" applyFont="1" applyFill="1" applyBorder="1" applyAlignment="1">
      <alignment horizontal="center" vertical="center" shrinkToFit="1" readingOrder="1"/>
    </xf>
    <xf numFmtId="177" fontId="11" fillId="2" borderId="41" xfId="4" applyNumberFormat="1" applyFont="1" applyFill="1" applyBorder="1" applyAlignment="1">
      <alignment horizontal="center" vertical="center" shrinkToFit="1" readingOrder="1"/>
    </xf>
    <xf numFmtId="177" fontId="11" fillId="2" borderId="29" xfId="4" applyNumberFormat="1" applyFont="1" applyFill="1" applyBorder="1" applyAlignment="1">
      <alignment horizontal="center" vertical="center" shrinkToFit="1" readingOrder="1"/>
    </xf>
    <xf numFmtId="0" fontId="16" fillId="2" borderId="14" xfId="4" applyFont="1" applyFill="1" applyBorder="1" applyAlignment="1">
      <alignment horizontal="center" vertical="center" shrinkToFit="1"/>
    </xf>
    <xf numFmtId="0" fontId="16" fillId="2" borderId="13" xfId="4" applyFont="1" applyFill="1" applyBorder="1" applyAlignment="1">
      <alignment horizontal="center" vertical="center" shrinkToFit="1"/>
    </xf>
    <xf numFmtId="177" fontId="16" fillId="2" borderId="14" xfId="4" applyNumberFormat="1" applyFont="1" applyFill="1" applyBorder="1" applyAlignment="1">
      <alignment horizontal="center" vertical="center" shrinkToFit="1" readingOrder="1"/>
    </xf>
    <xf numFmtId="177" fontId="16" fillId="2" borderId="13" xfId="4" applyNumberFormat="1" applyFont="1" applyFill="1" applyBorder="1" applyAlignment="1">
      <alignment horizontal="center" vertical="center" shrinkToFit="1" readingOrder="1"/>
    </xf>
    <xf numFmtId="177" fontId="11" fillId="2" borderId="14" xfId="4" applyNumberFormat="1" applyFont="1" applyFill="1" applyBorder="1" applyAlignment="1">
      <alignment horizontal="center" vertical="center" shrinkToFit="1" readingOrder="1"/>
    </xf>
    <xf numFmtId="177" fontId="11" fillId="2" borderId="13" xfId="4" applyNumberFormat="1" applyFont="1" applyFill="1" applyBorder="1" applyAlignment="1">
      <alignment horizontal="center" vertical="center" shrinkToFit="1" readingOrder="1"/>
    </xf>
    <xf numFmtId="0" fontId="0" fillId="2" borderId="38" xfId="0" applyFont="1" applyFill="1" applyBorder="1" applyAlignment="1">
      <alignment vertical="center" wrapText="1"/>
    </xf>
    <xf numFmtId="0" fontId="1" fillId="2" borderId="59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8" fillId="2" borderId="14" xfId="4" applyFont="1" applyFill="1" applyBorder="1" applyAlignment="1">
      <alignment horizontal="center" vertical="center" wrapText="1" shrinkToFit="1" readingOrder="1"/>
    </xf>
    <xf numFmtId="0" fontId="18" fillId="2" borderId="13" xfId="4" applyFont="1" applyFill="1" applyBorder="1" applyAlignment="1">
      <alignment horizontal="center" vertical="center" shrinkToFit="1" readingOrder="1"/>
    </xf>
    <xf numFmtId="0" fontId="18" fillId="2" borderId="11" xfId="4" applyFont="1" applyFill="1" applyBorder="1" applyAlignment="1">
      <alignment horizontal="center" vertical="center" shrinkToFit="1" readingOrder="1"/>
    </xf>
    <xf numFmtId="0" fontId="0" fillId="2" borderId="4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 wrapText="1"/>
    </xf>
    <xf numFmtId="0" fontId="0" fillId="2" borderId="50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 shrinkToFit="1"/>
    </xf>
    <xf numFmtId="0" fontId="0" fillId="2" borderId="52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52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出納帳20061221" xf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707571</xdr:colOff>
      <xdr:row>1</xdr:row>
      <xdr:rowOff>160085</xdr:rowOff>
    </xdr:from>
    <xdr:to>
      <xdr:col>10</xdr:col>
      <xdr:colOff>126465</xdr:colOff>
      <xdr:row>3</xdr:row>
      <xdr:rowOff>92047</xdr:rowOff>
    </xdr:to>
    <xdr:sp macro="" textlink="">
      <xdr:nvSpPr>
        <xdr:cNvPr id="2" name="テキスト ボックス 1"/>
        <xdr:cNvSpPr txBox="1"/>
      </xdr:nvSpPr>
      <xdr:spPr>
        <a:xfrm>
          <a:off x="10413546" y="464885"/>
          <a:ext cx="609519" cy="579662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>
              <a:solidFill>
                <a:srgbClr val="FF0000"/>
              </a:solidFill>
            </a:rPr>
            <a:t>例</a:t>
          </a:r>
        </a:p>
      </xdr:txBody>
    </xdr:sp>
    <xdr:clientData/>
  </xdr:twoCellAnchor>
  <xdr:twoCellAnchor>
    <xdr:from>
      <xdr:col>2</xdr:col>
      <xdr:colOff>117663</xdr:colOff>
      <xdr:row>5</xdr:row>
      <xdr:rowOff>125667</xdr:rowOff>
    </xdr:from>
    <xdr:to>
      <xdr:col>2</xdr:col>
      <xdr:colOff>1215840</xdr:colOff>
      <xdr:row>6</xdr:row>
      <xdr:rowOff>262540</xdr:rowOff>
    </xdr:to>
    <xdr:sp macro="" textlink="">
      <xdr:nvSpPr>
        <xdr:cNvPr id="3" name="テキスト ボックス 2"/>
        <xdr:cNvSpPr txBox="1"/>
      </xdr:nvSpPr>
      <xdr:spPr>
        <a:xfrm>
          <a:off x="1108263" y="1640142"/>
          <a:ext cx="1098177" cy="50834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収入には</a:t>
          </a:r>
          <a:endParaRPr kumimoji="1" lang="en-US" altLang="ja-JP" sz="1100" b="0" u="none">
            <a:solidFill>
              <a:srgbClr val="FF0000"/>
            </a:solidFill>
            <a:latin typeface="+mn-ea"/>
            <a:ea typeface="+mn-ea"/>
          </a:endParaRPr>
        </a:p>
        <a:p>
          <a:pPr>
            <a:lnSpc>
              <a:spcPts val="1200"/>
            </a:lnSpc>
          </a:pP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記載不要</a:t>
          </a:r>
        </a:p>
      </xdr:txBody>
    </xdr:sp>
    <xdr:clientData/>
  </xdr:twoCellAnchor>
  <xdr:oneCellAnchor>
    <xdr:from>
      <xdr:col>3</xdr:col>
      <xdr:colOff>200906</xdr:colOff>
      <xdr:row>5</xdr:row>
      <xdr:rowOff>120234</xdr:rowOff>
    </xdr:from>
    <xdr:ext cx="2241176" cy="487286"/>
    <xdr:sp macro="" textlink="">
      <xdr:nvSpPr>
        <xdr:cNvPr id="4" name="テキスト ボックス 3"/>
        <xdr:cNvSpPr txBox="1"/>
      </xdr:nvSpPr>
      <xdr:spPr>
        <a:xfrm>
          <a:off x="2486906" y="1634709"/>
          <a:ext cx="2241176" cy="48728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noAutofit/>
        </a:bodyPr>
        <a:lstStyle/>
        <a:p>
          <a:pPr>
            <a:lnSpc>
              <a:spcPts val="1300"/>
            </a:lnSpc>
          </a:pP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購入した資材・物品や日当などの内訳を具体的に記入する。</a:t>
          </a:r>
        </a:p>
      </xdr:txBody>
    </xdr:sp>
    <xdr:clientData/>
  </xdr:oneCellAnchor>
  <xdr:twoCellAnchor>
    <xdr:from>
      <xdr:col>8</xdr:col>
      <xdr:colOff>268142</xdr:colOff>
      <xdr:row>5</xdr:row>
      <xdr:rowOff>122464</xdr:rowOff>
    </xdr:from>
    <xdr:to>
      <xdr:col>10</xdr:col>
      <xdr:colOff>993321</xdr:colOff>
      <xdr:row>6</xdr:row>
      <xdr:rowOff>60832</xdr:rowOff>
    </xdr:to>
    <xdr:sp macro="" textlink="">
      <xdr:nvSpPr>
        <xdr:cNvPr id="5" name="テキスト ボックス 4"/>
        <xdr:cNvSpPr txBox="1"/>
      </xdr:nvSpPr>
      <xdr:spPr>
        <a:xfrm>
          <a:off x="8783492" y="1636939"/>
          <a:ext cx="3106429" cy="30984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該当組織のみ記入（「１」と一体的に記載可）</a:t>
          </a:r>
          <a:endParaRPr kumimoji="1" lang="en-US" altLang="ja-JP" sz="11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0</xdr:colOff>
      <xdr:row>3</xdr:row>
      <xdr:rowOff>36020</xdr:rowOff>
    </xdr:from>
    <xdr:to>
      <xdr:col>3</xdr:col>
      <xdr:colOff>182496</xdr:colOff>
      <xdr:row>4</xdr:row>
      <xdr:rowOff>363393</xdr:rowOff>
    </xdr:to>
    <xdr:sp macro="" textlink="">
      <xdr:nvSpPr>
        <xdr:cNvPr id="6" name="テキスト ボックス 5"/>
        <xdr:cNvSpPr txBox="1"/>
      </xdr:nvSpPr>
      <xdr:spPr>
        <a:xfrm>
          <a:off x="95250" y="988520"/>
          <a:ext cx="2373246" cy="498823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領収書と同じ日付</a:t>
          </a:r>
          <a:endParaRPr kumimoji="1" lang="en-US" altLang="ja-JP" sz="1100" b="0" u="none">
            <a:solidFill>
              <a:srgbClr val="FF0000"/>
            </a:solidFill>
            <a:latin typeface="+mn-ea"/>
            <a:ea typeface="+mn-ea"/>
          </a:endParaRPr>
        </a:p>
        <a:p>
          <a:pPr algn="l">
            <a:lnSpc>
              <a:spcPts val="1200"/>
            </a:lnSpc>
          </a:pP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（実際に支払った日付）を記入</a:t>
          </a:r>
        </a:p>
      </xdr:txBody>
    </xdr:sp>
    <xdr:clientData/>
  </xdr:twoCellAnchor>
  <xdr:twoCellAnchor>
    <xdr:from>
      <xdr:col>1</xdr:col>
      <xdr:colOff>291354</xdr:colOff>
      <xdr:row>4</xdr:row>
      <xdr:rowOff>363392</xdr:rowOff>
    </xdr:from>
    <xdr:to>
      <xdr:col>1</xdr:col>
      <xdr:colOff>302560</xdr:colOff>
      <xdr:row>6</xdr:row>
      <xdr:rowOff>206509</xdr:rowOff>
    </xdr:to>
    <xdr:cxnSp macro="">
      <xdr:nvCxnSpPr>
        <xdr:cNvPr id="7" name="直線矢印コネクタ 6"/>
        <xdr:cNvCxnSpPr/>
      </xdr:nvCxnSpPr>
      <xdr:spPr>
        <a:xfrm flipH="1">
          <a:off x="386604" y="1487342"/>
          <a:ext cx="11206" cy="60511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580306</xdr:colOff>
      <xdr:row>32</xdr:row>
      <xdr:rowOff>223320</xdr:rowOff>
    </xdr:from>
    <xdr:to>
      <xdr:col>7</xdr:col>
      <xdr:colOff>850849</xdr:colOff>
      <xdr:row>33</xdr:row>
      <xdr:rowOff>208113</xdr:rowOff>
    </xdr:to>
    <xdr:sp macro="" textlink="">
      <xdr:nvSpPr>
        <xdr:cNvPr id="8" name="テキスト ボックス 7"/>
        <xdr:cNvSpPr txBox="1"/>
      </xdr:nvSpPr>
      <xdr:spPr>
        <a:xfrm>
          <a:off x="1570906" y="11900970"/>
          <a:ext cx="6604668" cy="327693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100" b="1" u="sng">
              <a:solidFill>
                <a:srgbClr val="FF0000"/>
              </a:solidFill>
              <a:latin typeface="+mn-ea"/>
              <a:ea typeface="+mn-ea"/>
            </a:rPr>
            <a:t>一致。</a:t>
          </a: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（残額分は、翌年度早々の活動資金として必要な場合に限り、持越しして使用することが可能。</a:t>
          </a:r>
        </a:p>
      </xdr:txBody>
    </xdr:sp>
    <xdr:clientData/>
  </xdr:twoCellAnchor>
  <xdr:twoCellAnchor>
    <xdr:from>
      <xdr:col>7</xdr:col>
      <xdr:colOff>569104</xdr:colOff>
      <xdr:row>23</xdr:row>
      <xdr:rowOff>336981</xdr:rowOff>
    </xdr:from>
    <xdr:to>
      <xdr:col>7</xdr:col>
      <xdr:colOff>585107</xdr:colOff>
      <xdr:row>32</xdr:row>
      <xdr:rowOff>244929</xdr:rowOff>
    </xdr:to>
    <xdr:cxnSp macro="">
      <xdr:nvCxnSpPr>
        <xdr:cNvPr id="9" name="直線矢印コネクタ 8"/>
        <xdr:cNvCxnSpPr/>
      </xdr:nvCxnSpPr>
      <xdr:spPr>
        <a:xfrm flipH="1" flipV="1">
          <a:off x="7893829" y="9214281"/>
          <a:ext cx="16003" cy="2708298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26416</xdr:colOff>
      <xdr:row>0</xdr:row>
      <xdr:rowOff>190500</xdr:rowOff>
    </xdr:from>
    <xdr:to>
      <xdr:col>13</xdr:col>
      <xdr:colOff>979714</xdr:colOff>
      <xdr:row>2</xdr:row>
      <xdr:rowOff>96052</xdr:rowOff>
    </xdr:to>
    <xdr:sp macro="" textlink="">
      <xdr:nvSpPr>
        <xdr:cNvPr id="10" name="テキスト ボックス 9"/>
        <xdr:cNvSpPr txBox="1"/>
      </xdr:nvSpPr>
      <xdr:spPr>
        <a:xfrm>
          <a:off x="12113641" y="190500"/>
          <a:ext cx="2439198" cy="51515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領収書に記入した整理番号（通し番号）を記入</a:t>
          </a:r>
        </a:p>
      </xdr:txBody>
    </xdr:sp>
    <xdr:clientData/>
  </xdr:twoCellAnchor>
  <xdr:twoCellAnchor>
    <xdr:from>
      <xdr:col>11</xdr:col>
      <xdr:colOff>216918</xdr:colOff>
      <xdr:row>2</xdr:row>
      <xdr:rowOff>95250</xdr:rowOff>
    </xdr:from>
    <xdr:to>
      <xdr:col>11</xdr:col>
      <xdr:colOff>408215</xdr:colOff>
      <xdr:row>6</xdr:row>
      <xdr:rowOff>161685</xdr:rowOff>
    </xdr:to>
    <xdr:cxnSp macro="">
      <xdr:nvCxnSpPr>
        <xdr:cNvPr id="11" name="直線矢印コネクタ 10"/>
        <xdr:cNvCxnSpPr/>
      </xdr:nvCxnSpPr>
      <xdr:spPr>
        <a:xfrm flipH="1">
          <a:off x="12304143" y="704850"/>
          <a:ext cx="191297" cy="1342785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553091</xdr:colOff>
      <xdr:row>2</xdr:row>
      <xdr:rowOff>258537</xdr:rowOff>
    </xdr:from>
    <xdr:to>
      <xdr:col>13</xdr:col>
      <xdr:colOff>1320693</xdr:colOff>
      <xdr:row>5</xdr:row>
      <xdr:rowOff>226520</xdr:rowOff>
    </xdr:to>
    <xdr:sp macro="" textlink="">
      <xdr:nvSpPr>
        <xdr:cNvPr id="12" name="テキスト ボックス 11"/>
        <xdr:cNvSpPr txBox="1"/>
      </xdr:nvSpPr>
      <xdr:spPr>
        <a:xfrm>
          <a:off x="12640316" y="868137"/>
          <a:ext cx="2253502" cy="872858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>
            <a:lnSpc>
              <a:spcPts val="1300"/>
            </a:lnSpc>
          </a:pP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実際の活動実施日を記入。</a:t>
          </a:r>
          <a:endParaRPr kumimoji="1" lang="en-US" altLang="ja-JP" sz="1100" b="0" u="none">
            <a:solidFill>
              <a:srgbClr val="FF0000"/>
            </a:solidFill>
            <a:latin typeface="+mn-ea"/>
            <a:ea typeface="+mn-ea"/>
          </a:endParaRPr>
        </a:p>
        <a:p>
          <a:pPr algn="l">
            <a:lnSpc>
              <a:spcPts val="1300"/>
            </a:lnSpc>
          </a:pP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（＝活動記録（様式第</a:t>
          </a:r>
          <a:r>
            <a:rPr kumimoji="1" lang="en-US" altLang="ja-JP" sz="1100" b="0" u="none">
              <a:solidFill>
                <a:srgbClr val="FF0000"/>
              </a:solidFill>
              <a:latin typeface="+mn-ea"/>
              <a:ea typeface="+mn-ea"/>
            </a:rPr>
            <a:t>1-6</a:t>
          </a:r>
          <a:r>
            <a:rPr kumimoji="1" lang="ja-JP" altLang="en-US" sz="1100" b="0" u="none">
              <a:solidFill>
                <a:srgbClr val="FF0000"/>
              </a:solidFill>
              <a:latin typeface="+mn-ea"/>
              <a:ea typeface="+mn-ea"/>
            </a:rPr>
            <a:t>号）の「実施月日」と一致。）</a:t>
          </a:r>
        </a:p>
      </xdr:txBody>
    </xdr:sp>
    <xdr:clientData/>
  </xdr:twoCellAnchor>
  <xdr:twoCellAnchor>
    <xdr:from>
      <xdr:col>12</xdr:col>
      <xdr:colOff>248131</xdr:colOff>
      <xdr:row>5</xdr:row>
      <xdr:rowOff>215313</xdr:rowOff>
    </xdr:from>
    <xdr:to>
      <xdr:col>12</xdr:col>
      <xdr:colOff>304161</xdr:colOff>
      <xdr:row>6</xdr:row>
      <xdr:rowOff>161685</xdr:rowOff>
    </xdr:to>
    <xdr:cxnSp macro="">
      <xdr:nvCxnSpPr>
        <xdr:cNvPr id="13" name="直線矢印コネクタ 12"/>
        <xdr:cNvCxnSpPr/>
      </xdr:nvCxnSpPr>
      <xdr:spPr>
        <a:xfrm flipH="1">
          <a:off x="12916381" y="1729788"/>
          <a:ext cx="56030" cy="317847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1138198</xdr:colOff>
      <xdr:row>34</xdr:row>
      <xdr:rowOff>102454</xdr:rowOff>
    </xdr:from>
    <xdr:to>
      <xdr:col>13</xdr:col>
      <xdr:colOff>914882</xdr:colOff>
      <xdr:row>40</xdr:row>
      <xdr:rowOff>163285</xdr:rowOff>
    </xdr:to>
    <xdr:sp macro="" textlink="">
      <xdr:nvSpPr>
        <xdr:cNvPr id="14" name="テキスト ボックス 13"/>
        <xdr:cNvSpPr txBox="1"/>
      </xdr:nvSpPr>
      <xdr:spPr>
        <a:xfrm>
          <a:off x="8462923" y="12465904"/>
          <a:ext cx="6025084" cy="1384806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u="none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400" b="1" u="sng">
              <a:solidFill>
                <a:srgbClr val="FF0000"/>
              </a:solidFill>
              <a:latin typeface="+mn-ea"/>
              <a:ea typeface="+mn-ea"/>
            </a:rPr>
            <a:t>支出した領収書は必ず保管</a:t>
          </a:r>
          <a:r>
            <a:rPr kumimoji="1" lang="ja-JP" altLang="en-US" sz="1400" b="0" u="none">
              <a:solidFill>
                <a:srgbClr val="FF0000"/>
              </a:solidFill>
              <a:latin typeface="+mn-ea"/>
              <a:ea typeface="+mn-ea"/>
            </a:rPr>
            <a:t>してください。振込の場合は、振込伝票で振込金額や振込手数料が分かれば可。</a:t>
          </a:r>
          <a:endParaRPr kumimoji="1" lang="en-US" altLang="ja-JP" sz="1400" b="0" u="none">
            <a:solidFill>
              <a:srgbClr val="FF0000"/>
            </a:solidFill>
            <a:latin typeface="+mn-ea"/>
            <a:ea typeface="+mn-ea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0" u="none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400" b="0" u="none">
              <a:solidFill>
                <a:srgbClr val="FF0000"/>
              </a:solidFill>
              <a:latin typeface="+mn-ea"/>
              <a:ea typeface="+mn-ea"/>
            </a:rPr>
            <a:t>領収書はレシートでも構いませんが、感熱紙のレシートはコピーをとって保管するようにしてください。</a:t>
          </a:r>
          <a:endParaRPr kumimoji="1" lang="en-US" altLang="ja-JP" sz="1400" b="0" u="non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394608</xdr:colOff>
      <xdr:row>3</xdr:row>
      <xdr:rowOff>36020</xdr:rowOff>
    </xdr:from>
    <xdr:to>
      <xdr:col>8</xdr:col>
      <xdr:colOff>335377</xdr:colOff>
      <xdr:row>4</xdr:row>
      <xdr:rowOff>228922</xdr:rowOff>
    </xdr:to>
    <xdr:sp macro="" textlink="">
      <xdr:nvSpPr>
        <xdr:cNvPr id="15" name="テキスト ボックス 14"/>
        <xdr:cNvSpPr txBox="1"/>
      </xdr:nvSpPr>
      <xdr:spPr>
        <a:xfrm>
          <a:off x="4652283" y="988520"/>
          <a:ext cx="4198444" cy="364352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pPr algn="l"/>
          <a:r>
            <a:rPr kumimoji="1" lang="ja-JP" altLang="en-US" sz="1200" b="1" u="none">
              <a:solidFill>
                <a:srgbClr val="FF0000"/>
              </a:solidFill>
              <a:latin typeface="+mn-ea"/>
              <a:ea typeface="+mn-ea"/>
            </a:rPr>
            <a:t>必要に応じて、行を追加して活用してください。</a:t>
          </a:r>
        </a:p>
      </xdr:txBody>
    </xdr:sp>
    <xdr:clientData/>
  </xdr:twoCellAnchor>
  <xdr:twoCellAnchor>
    <xdr:from>
      <xdr:col>3</xdr:col>
      <xdr:colOff>1850571</xdr:colOff>
      <xdr:row>31</xdr:row>
      <xdr:rowOff>217714</xdr:rowOff>
    </xdr:from>
    <xdr:to>
      <xdr:col>4</xdr:col>
      <xdr:colOff>54428</xdr:colOff>
      <xdr:row>32</xdr:row>
      <xdr:rowOff>204107</xdr:rowOff>
    </xdr:to>
    <xdr:cxnSp macro="">
      <xdr:nvCxnSpPr>
        <xdr:cNvPr id="16" name="直線矢印コネクタ 15"/>
        <xdr:cNvCxnSpPr/>
      </xdr:nvCxnSpPr>
      <xdr:spPr>
        <a:xfrm flipV="1">
          <a:off x="4136571" y="11552464"/>
          <a:ext cx="175532" cy="329293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V43"/>
  <sheetViews>
    <sheetView showZeros="0" tabSelected="1" view="pageBreakPreview" zoomScale="60" zoomScaleNormal="70" workbookViewId="0">
      <selection activeCell="AC19" sqref="AC19"/>
    </sheetView>
  </sheetViews>
  <sheetFormatPr defaultRowHeight="13.5" x14ac:dyDescent="0.15"/>
  <cols>
    <col min="1" max="1" width="1.25" style="105" customWidth="1"/>
    <col min="2" max="2" width="9.5" style="105" customWidth="1"/>
    <col min="3" max="3" width="17" style="105" customWidth="1"/>
    <col min="4" max="4" width="25.875" style="105" customWidth="1"/>
    <col min="5" max="5" width="9" style="105" customWidth="1"/>
    <col min="6" max="11" width="15.625" style="105" customWidth="1"/>
    <col min="12" max="12" width="7.625" style="105" customWidth="1"/>
    <col min="13" max="13" width="8.625" style="105" customWidth="1"/>
    <col min="14" max="14" width="19.375" style="105" customWidth="1"/>
    <col min="15" max="15" width="1.625" style="105" customWidth="1"/>
    <col min="16" max="16" width="9" style="105"/>
    <col min="17" max="22" width="9" style="105" customWidth="1"/>
    <col min="23" max="16384" width="9" style="105"/>
  </cols>
  <sheetData>
    <row r="1" spans="2:22" s="104" customFormat="1" ht="24" customHeight="1" x14ac:dyDescent="0.25">
      <c r="B1" s="102" t="s">
        <v>61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22" s="104" customFormat="1" ht="24" customHeight="1" x14ac:dyDescent="0.25"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22" s="104" customFormat="1" ht="27" customHeight="1" x14ac:dyDescent="0.15">
      <c r="B3" s="3"/>
      <c r="C3" s="3"/>
      <c r="D3" s="4" t="s">
        <v>30</v>
      </c>
      <c r="E3" s="5" t="s">
        <v>31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</row>
    <row r="4" spans="2:22" s="104" customFormat="1" ht="13.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22" s="104" customFormat="1" ht="30.75" customHeight="1" x14ac:dyDescent="0.15">
      <c r="B5" s="5"/>
      <c r="C5" s="5"/>
      <c r="D5" s="5"/>
      <c r="E5" s="5"/>
      <c r="F5" s="5"/>
      <c r="G5" s="5"/>
      <c r="H5" s="5"/>
      <c r="J5" s="112" t="s">
        <v>17</v>
      </c>
      <c r="K5" s="196"/>
      <c r="L5" s="196"/>
      <c r="M5" s="196"/>
      <c r="N5" s="196"/>
      <c r="O5" s="8"/>
      <c r="Q5" s="103"/>
      <c r="R5" s="103"/>
      <c r="S5" s="103"/>
      <c r="T5" s="103"/>
      <c r="U5" s="103"/>
      <c r="V5" s="103"/>
    </row>
    <row r="6" spans="2:22" s="104" customFormat="1" ht="29.25" customHeight="1" thickBot="1" x14ac:dyDescent="0.2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03"/>
      <c r="Q6" s="103"/>
      <c r="R6" s="103"/>
      <c r="S6" s="103"/>
      <c r="T6" s="103"/>
      <c r="U6" s="103"/>
      <c r="V6" s="103"/>
    </row>
    <row r="7" spans="2:22" ht="33.75" customHeight="1" x14ac:dyDescent="0.15">
      <c r="B7" s="257" t="s">
        <v>64</v>
      </c>
      <c r="C7" s="254" t="s">
        <v>62</v>
      </c>
      <c r="D7" s="217" t="s">
        <v>63</v>
      </c>
      <c r="E7" s="218"/>
      <c r="F7" s="197" t="s">
        <v>26</v>
      </c>
      <c r="G7" s="198"/>
      <c r="H7" s="199"/>
      <c r="I7" s="200" t="s">
        <v>18</v>
      </c>
      <c r="J7" s="201"/>
      <c r="K7" s="202"/>
      <c r="L7" s="203" t="s">
        <v>4</v>
      </c>
      <c r="M7" s="206" t="s">
        <v>9</v>
      </c>
      <c r="N7" s="209" t="s">
        <v>21</v>
      </c>
      <c r="O7" s="130"/>
      <c r="Q7" s="108"/>
      <c r="R7" s="121"/>
      <c r="S7" s="121"/>
      <c r="T7" s="130"/>
      <c r="U7" s="130"/>
      <c r="V7" s="130"/>
    </row>
    <row r="8" spans="2:22" ht="21" customHeight="1" x14ac:dyDescent="0.15">
      <c r="B8" s="258"/>
      <c r="C8" s="255"/>
      <c r="D8" s="219"/>
      <c r="E8" s="220"/>
      <c r="F8" s="212" t="s">
        <v>2</v>
      </c>
      <c r="G8" s="214" t="s">
        <v>34</v>
      </c>
      <c r="H8" s="195" t="s">
        <v>3</v>
      </c>
      <c r="I8" s="212" t="s">
        <v>2</v>
      </c>
      <c r="J8" s="207" t="s">
        <v>34</v>
      </c>
      <c r="K8" s="195" t="s">
        <v>3</v>
      </c>
      <c r="L8" s="204"/>
      <c r="M8" s="207"/>
      <c r="N8" s="210"/>
      <c r="Q8" s="252"/>
      <c r="R8" s="108"/>
      <c r="S8" s="108"/>
      <c r="T8" s="130"/>
      <c r="U8" s="130"/>
      <c r="V8" s="130"/>
    </row>
    <row r="9" spans="2:22" ht="21" customHeight="1" thickBot="1" x14ac:dyDescent="0.2">
      <c r="B9" s="259"/>
      <c r="C9" s="256"/>
      <c r="D9" s="221"/>
      <c r="E9" s="222"/>
      <c r="F9" s="213"/>
      <c r="G9" s="215"/>
      <c r="H9" s="216"/>
      <c r="I9" s="213"/>
      <c r="J9" s="215"/>
      <c r="K9" s="216"/>
      <c r="L9" s="205"/>
      <c r="M9" s="208"/>
      <c r="N9" s="211"/>
      <c r="Q9" s="253"/>
      <c r="R9" s="108"/>
      <c r="S9" s="108"/>
      <c r="T9" s="130"/>
      <c r="U9" s="130"/>
      <c r="V9" s="130"/>
    </row>
    <row r="10" spans="2:22" ht="35.1" customHeight="1" thickTop="1" x14ac:dyDescent="0.15">
      <c r="B10" s="119"/>
      <c r="C10" s="120"/>
      <c r="D10" s="194"/>
      <c r="E10" s="195"/>
      <c r="F10" s="141"/>
      <c r="G10" s="142"/>
      <c r="H10" s="188">
        <f>F10-G10</f>
        <v>0</v>
      </c>
      <c r="I10" s="149"/>
      <c r="J10" s="142"/>
      <c r="K10" s="188" t="str">
        <f t="shared" ref="K10:K23" si="0">IF((I10-J10)&gt;0,I10-J10,"")</f>
        <v/>
      </c>
      <c r="L10" s="150"/>
      <c r="M10" s="135"/>
      <c r="N10" s="137"/>
      <c r="Q10" s="131"/>
      <c r="R10" s="108"/>
      <c r="S10" s="108"/>
      <c r="T10" s="108"/>
      <c r="U10" s="130"/>
      <c r="V10" s="130"/>
    </row>
    <row r="11" spans="2:22" ht="35.1" customHeight="1" x14ac:dyDescent="0.15">
      <c r="B11" s="25"/>
      <c r="C11" s="122"/>
      <c r="D11" s="223"/>
      <c r="E11" s="224"/>
      <c r="F11" s="143"/>
      <c r="G11" s="144"/>
      <c r="H11" s="189">
        <f>IF((H10+F11-G11)&gt;=0,H10+F11-G11,"")</f>
        <v>0</v>
      </c>
      <c r="I11" s="143"/>
      <c r="J11" s="144"/>
      <c r="K11" s="189" t="str">
        <f t="shared" si="0"/>
        <v/>
      </c>
      <c r="L11" s="151"/>
      <c r="M11" s="136"/>
      <c r="N11" s="138"/>
      <c r="Q11" s="125"/>
      <c r="R11" s="121"/>
      <c r="S11" s="121"/>
      <c r="T11" s="121"/>
      <c r="U11" s="130"/>
      <c r="V11" s="130"/>
    </row>
    <row r="12" spans="2:22" ht="34.5" customHeight="1" x14ac:dyDescent="0.15">
      <c r="B12" s="25"/>
      <c r="C12" s="122"/>
      <c r="D12" s="223"/>
      <c r="E12" s="224"/>
      <c r="F12" s="143"/>
      <c r="G12" s="144"/>
      <c r="H12" s="189">
        <f>IF((H11+F12-G12)&gt;=0,H11+F12-G12,"")</f>
        <v>0</v>
      </c>
      <c r="I12" s="143"/>
      <c r="J12" s="144"/>
      <c r="K12" s="189" t="str">
        <f t="shared" si="0"/>
        <v/>
      </c>
      <c r="L12" s="151"/>
      <c r="M12" s="129"/>
      <c r="N12" s="139"/>
      <c r="Q12" s="131"/>
      <c r="R12" s="130"/>
      <c r="S12" s="130"/>
      <c r="T12" s="130"/>
      <c r="U12" s="130"/>
      <c r="V12" s="130"/>
    </row>
    <row r="13" spans="2:22" ht="33.75" customHeight="1" x14ac:dyDescent="0.15">
      <c r="B13" s="25"/>
      <c r="C13" s="122"/>
      <c r="D13" s="223"/>
      <c r="E13" s="224"/>
      <c r="F13" s="145"/>
      <c r="G13" s="146"/>
      <c r="H13" s="189">
        <f>IF((H12+F13-G13)&gt;=0,H12+F13-G13,"")</f>
        <v>0</v>
      </c>
      <c r="I13" s="145"/>
      <c r="J13" s="146"/>
      <c r="K13" s="189" t="str">
        <f t="shared" si="0"/>
        <v/>
      </c>
      <c r="L13" s="151"/>
      <c r="M13" s="129"/>
      <c r="N13" s="138"/>
      <c r="Q13" s="131"/>
      <c r="R13" s="130"/>
      <c r="S13" s="130"/>
      <c r="T13" s="130"/>
      <c r="U13" s="130"/>
      <c r="V13" s="130"/>
    </row>
    <row r="14" spans="2:22" ht="33.75" customHeight="1" x14ac:dyDescent="0.15">
      <c r="B14" s="25"/>
      <c r="C14" s="122"/>
      <c r="D14" s="223"/>
      <c r="E14" s="224"/>
      <c r="F14" s="145"/>
      <c r="G14" s="146"/>
      <c r="H14" s="189">
        <f>IF((H13+F14-G14)&gt;=0,H13+F14-G14,"")</f>
        <v>0</v>
      </c>
      <c r="I14" s="145"/>
      <c r="J14" s="146"/>
      <c r="K14" s="189" t="str">
        <f t="shared" si="0"/>
        <v/>
      </c>
      <c r="L14" s="151"/>
      <c r="M14" s="129"/>
      <c r="N14" s="138"/>
      <c r="Q14" s="130"/>
      <c r="R14" s="130"/>
      <c r="S14" s="130"/>
      <c r="T14" s="130"/>
      <c r="U14" s="130"/>
      <c r="V14" s="130"/>
    </row>
    <row r="15" spans="2:22" ht="33.75" customHeight="1" x14ac:dyDescent="0.15">
      <c r="B15" s="25"/>
      <c r="C15" s="122"/>
      <c r="D15" s="223"/>
      <c r="E15" s="224"/>
      <c r="F15" s="145"/>
      <c r="G15" s="146"/>
      <c r="H15" s="189">
        <f>IF((H14+F15-G15)&gt;=0,H14+F15-G15,"")</f>
        <v>0</v>
      </c>
      <c r="I15" s="145"/>
      <c r="J15" s="146"/>
      <c r="K15" s="189" t="str">
        <f t="shared" si="0"/>
        <v/>
      </c>
      <c r="L15" s="151"/>
      <c r="M15" s="129"/>
      <c r="N15" s="138"/>
      <c r="Q15" s="130"/>
      <c r="R15" s="130"/>
      <c r="S15" s="130"/>
      <c r="T15" s="130"/>
      <c r="U15" s="130"/>
      <c r="V15" s="130"/>
    </row>
    <row r="16" spans="2:22" ht="33.75" customHeight="1" x14ac:dyDescent="0.15">
      <c r="B16" s="25"/>
      <c r="C16" s="122"/>
      <c r="D16" s="223"/>
      <c r="E16" s="224"/>
      <c r="F16" s="145"/>
      <c r="G16" s="146"/>
      <c r="H16" s="189">
        <f t="shared" ref="H16:H23" si="1">IF((H15+F16-G16)&gt;=0,H15+F16-G16,"")</f>
        <v>0</v>
      </c>
      <c r="I16" s="145"/>
      <c r="J16" s="146"/>
      <c r="K16" s="189" t="str">
        <f t="shared" si="0"/>
        <v/>
      </c>
      <c r="L16" s="151"/>
      <c r="M16" s="129"/>
      <c r="N16" s="138"/>
      <c r="Q16" s="130"/>
      <c r="R16" s="130"/>
      <c r="S16" s="130"/>
      <c r="T16" s="130"/>
      <c r="U16" s="130"/>
      <c r="V16" s="130"/>
    </row>
    <row r="17" spans="1:22" ht="33.75" customHeight="1" x14ac:dyDescent="0.15">
      <c r="B17" s="25"/>
      <c r="C17" s="122"/>
      <c r="D17" s="223"/>
      <c r="E17" s="224"/>
      <c r="F17" s="145"/>
      <c r="G17" s="146"/>
      <c r="H17" s="189">
        <f t="shared" si="1"/>
        <v>0</v>
      </c>
      <c r="I17" s="145"/>
      <c r="J17" s="146"/>
      <c r="K17" s="189" t="str">
        <f t="shared" si="0"/>
        <v/>
      </c>
      <c r="L17" s="151"/>
      <c r="M17" s="129"/>
      <c r="N17" s="138"/>
      <c r="Q17" s="130"/>
      <c r="R17" s="130"/>
      <c r="S17" s="130"/>
      <c r="T17" s="130"/>
      <c r="U17" s="130"/>
      <c r="V17" s="130"/>
    </row>
    <row r="18" spans="1:22" ht="33.75" customHeight="1" x14ac:dyDescent="0.15">
      <c r="B18" s="25"/>
      <c r="C18" s="122"/>
      <c r="D18" s="223"/>
      <c r="E18" s="224"/>
      <c r="F18" s="145"/>
      <c r="G18" s="146"/>
      <c r="H18" s="189">
        <f t="shared" si="1"/>
        <v>0</v>
      </c>
      <c r="I18" s="145"/>
      <c r="J18" s="146"/>
      <c r="K18" s="189" t="str">
        <f t="shared" si="0"/>
        <v/>
      </c>
      <c r="L18" s="151"/>
      <c r="M18" s="129"/>
      <c r="N18" s="138"/>
      <c r="Q18" s="130"/>
      <c r="R18" s="130"/>
      <c r="S18" s="130"/>
      <c r="T18" s="130"/>
      <c r="U18" s="130"/>
      <c r="V18" s="130"/>
    </row>
    <row r="19" spans="1:22" ht="33.75" customHeight="1" x14ac:dyDescent="0.15">
      <c r="B19" s="25"/>
      <c r="C19" s="122"/>
      <c r="D19" s="223"/>
      <c r="E19" s="224"/>
      <c r="F19" s="145"/>
      <c r="G19" s="146"/>
      <c r="H19" s="189">
        <f t="shared" si="1"/>
        <v>0</v>
      </c>
      <c r="I19" s="145"/>
      <c r="J19" s="146"/>
      <c r="K19" s="189" t="str">
        <f t="shared" si="0"/>
        <v/>
      </c>
      <c r="L19" s="151"/>
      <c r="M19" s="129"/>
      <c r="N19" s="138"/>
      <c r="Q19" s="130"/>
      <c r="R19" s="130"/>
      <c r="S19" s="130"/>
      <c r="T19" s="130"/>
      <c r="U19" s="130"/>
      <c r="V19" s="130"/>
    </row>
    <row r="20" spans="1:22" ht="33.75" customHeight="1" x14ac:dyDescent="0.15">
      <c r="B20" s="25"/>
      <c r="C20" s="122"/>
      <c r="D20" s="223"/>
      <c r="E20" s="224"/>
      <c r="F20" s="145"/>
      <c r="G20" s="146"/>
      <c r="H20" s="189">
        <f t="shared" si="1"/>
        <v>0</v>
      </c>
      <c r="I20" s="145"/>
      <c r="J20" s="146"/>
      <c r="K20" s="189" t="str">
        <f t="shared" si="0"/>
        <v/>
      </c>
      <c r="L20" s="151"/>
      <c r="M20" s="129"/>
      <c r="N20" s="138"/>
      <c r="Q20" s="130"/>
      <c r="R20" s="130"/>
      <c r="S20" s="130"/>
      <c r="T20" s="130"/>
      <c r="U20" s="130"/>
      <c r="V20" s="130"/>
    </row>
    <row r="21" spans="1:22" ht="33.75" customHeight="1" x14ac:dyDescent="0.15">
      <c r="B21" s="25"/>
      <c r="C21" s="122"/>
      <c r="D21" s="223"/>
      <c r="E21" s="224"/>
      <c r="F21" s="145"/>
      <c r="G21" s="146"/>
      <c r="H21" s="189">
        <f t="shared" si="1"/>
        <v>0</v>
      </c>
      <c r="I21" s="145"/>
      <c r="J21" s="146"/>
      <c r="K21" s="189" t="str">
        <f t="shared" si="0"/>
        <v/>
      </c>
      <c r="L21" s="151"/>
      <c r="M21" s="129"/>
      <c r="N21" s="138"/>
      <c r="Q21" s="130"/>
      <c r="R21" s="130"/>
      <c r="S21" s="130"/>
      <c r="T21" s="130"/>
      <c r="U21" s="130"/>
      <c r="V21" s="130"/>
    </row>
    <row r="22" spans="1:22" ht="33.75" customHeight="1" x14ac:dyDescent="0.15">
      <c r="B22" s="25"/>
      <c r="C22" s="122"/>
      <c r="D22" s="223"/>
      <c r="E22" s="224"/>
      <c r="F22" s="145"/>
      <c r="G22" s="146"/>
      <c r="H22" s="189">
        <f t="shared" si="1"/>
        <v>0</v>
      </c>
      <c r="I22" s="145"/>
      <c r="J22" s="146"/>
      <c r="K22" s="189" t="str">
        <f t="shared" si="0"/>
        <v/>
      </c>
      <c r="L22" s="151"/>
      <c r="M22" s="129"/>
      <c r="N22" s="138"/>
      <c r="Q22" s="130"/>
      <c r="R22" s="130"/>
      <c r="S22" s="130"/>
      <c r="T22" s="130"/>
      <c r="U22" s="130"/>
      <c r="V22" s="130"/>
    </row>
    <row r="23" spans="1:22" ht="33.75" customHeight="1" thickBot="1" x14ac:dyDescent="0.2">
      <c r="B23" s="115"/>
      <c r="C23" s="123"/>
      <c r="D23" s="232"/>
      <c r="E23" s="233"/>
      <c r="F23" s="147"/>
      <c r="G23" s="148"/>
      <c r="H23" s="190">
        <f t="shared" si="1"/>
        <v>0</v>
      </c>
      <c r="I23" s="147"/>
      <c r="J23" s="148"/>
      <c r="K23" s="190" t="str">
        <f t="shared" si="0"/>
        <v/>
      </c>
      <c r="L23" s="152"/>
      <c r="M23" s="126"/>
      <c r="N23" s="140"/>
      <c r="Q23" s="130"/>
      <c r="R23" s="130"/>
      <c r="S23" s="130"/>
      <c r="T23" s="130"/>
      <c r="U23" s="130"/>
      <c r="V23" s="130"/>
    </row>
    <row r="24" spans="1:22" ht="33.75" customHeight="1" thickTop="1" thickBot="1" x14ac:dyDescent="0.2">
      <c r="B24" s="225" t="s">
        <v>10</v>
      </c>
      <c r="C24" s="226"/>
      <c r="D24" s="226"/>
      <c r="E24" s="227"/>
      <c r="F24" s="192" t="str">
        <f>IF(SUM(F10:F23)&gt;0,SUM(F10:F23),"")</f>
        <v/>
      </c>
      <c r="G24" s="193" t="str">
        <f>IF(SUM(G10:G23)&gt;0,SUM(G10:G23),"")</f>
        <v/>
      </c>
      <c r="H24" s="191">
        <f>H23</f>
        <v>0</v>
      </c>
      <c r="I24" s="192" t="str">
        <f t="shared" ref="I24:K24" si="2">IF(SUM(I10:I23)&gt;0,SUM(I10:I23),"")</f>
        <v/>
      </c>
      <c r="J24" s="193" t="str">
        <f t="shared" si="2"/>
        <v/>
      </c>
      <c r="K24" s="191" t="str">
        <f t="shared" si="2"/>
        <v/>
      </c>
      <c r="L24" s="38"/>
      <c r="M24" s="127"/>
      <c r="N24" s="128"/>
      <c r="Q24" s="130"/>
      <c r="R24" s="130"/>
      <c r="S24" s="130"/>
      <c r="T24" s="130"/>
      <c r="U24" s="130"/>
      <c r="V24" s="130"/>
    </row>
    <row r="25" spans="1:22" ht="18.75" customHeight="1" x14ac:dyDescent="0.15">
      <c r="B25" s="41" t="s">
        <v>11</v>
      </c>
      <c r="C25" s="41"/>
      <c r="D25" s="106"/>
      <c r="E25" s="106"/>
      <c r="F25" s="107"/>
      <c r="G25" s="107"/>
      <c r="H25" s="111"/>
      <c r="I25" s="111"/>
      <c r="J25" s="111"/>
      <c r="K25" s="111"/>
      <c r="L25" s="108"/>
      <c r="M25" s="108"/>
      <c r="N25" s="108"/>
      <c r="Q25" s="130"/>
      <c r="R25" s="130"/>
      <c r="S25" s="130"/>
      <c r="T25" s="130"/>
      <c r="U25" s="130"/>
      <c r="V25" s="130"/>
    </row>
    <row r="26" spans="1:22" ht="18.75" customHeight="1" x14ac:dyDescent="0.15">
      <c r="B26" s="41"/>
      <c r="C26" s="41"/>
      <c r="D26" s="106"/>
      <c r="E26" s="106"/>
      <c r="F26" s="107"/>
      <c r="G26" s="107"/>
      <c r="H26" s="111"/>
      <c r="I26" s="111"/>
      <c r="J26" s="111"/>
      <c r="K26" s="111"/>
      <c r="L26" s="108"/>
      <c r="M26" s="108"/>
      <c r="N26" s="108"/>
      <c r="Q26" s="121"/>
      <c r="R26" s="130"/>
      <c r="S26" s="130"/>
      <c r="T26" s="130"/>
      <c r="U26" s="130"/>
      <c r="V26" s="130"/>
    </row>
    <row r="27" spans="1:22" ht="14.25" customHeight="1" x14ac:dyDescent="0.15">
      <c r="B27" s="41"/>
      <c r="C27" s="41"/>
      <c r="D27" s="106"/>
      <c r="E27" s="106"/>
      <c r="F27" s="107"/>
      <c r="G27" s="107"/>
      <c r="H27" s="111"/>
      <c r="I27" s="111"/>
      <c r="J27" s="111"/>
      <c r="K27" s="111"/>
      <c r="L27" s="108"/>
      <c r="M27" s="108"/>
      <c r="N27" s="108"/>
      <c r="Q27" s="121"/>
      <c r="R27" s="130"/>
      <c r="S27" s="130"/>
      <c r="T27" s="130"/>
      <c r="U27" s="130"/>
      <c r="V27" s="130"/>
    </row>
    <row r="28" spans="1:22" ht="27" customHeight="1" x14ac:dyDescent="0.15">
      <c r="A28" s="47"/>
      <c r="B28" s="48" t="s">
        <v>35</v>
      </c>
      <c r="C28" s="49"/>
      <c r="D28" s="49"/>
      <c r="E28" s="49"/>
      <c r="F28" s="49"/>
      <c r="G28" s="51" t="s">
        <v>25</v>
      </c>
      <c r="H28" s="116"/>
      <c r="I28" s="48" t="s">
        <v>57</v>
      </c>
      <c r="J28" s="49"/>
      <c r="K28" s="49"/>
      <c r="L28" s="51" t="s">
        <v>60</v>
      </c>
      <c r="M28" s="49"/>
      <c r="N28" s="49"/>
      <c r="O28" s="49"/>
      <c r="Q28" s="121"/>
      <c r="R28" s="121"/>
      <c r="S28" s="121"/>
      <c r="T28" s="121"/>
      <c r="U28" s="130"/>
      <c r="V28" s="130"/>
    </row>
    <row r="29" spans="1:22" ht="27" customHeight="1" x14ac:dyDescent="0.15">
      <c r="A29" s="47"/>
      <c r="B29" s="228" t="s">
        <v>14</v>
      </c>
      <c r="C29" s="229"/>
      <c r="D29" s="230" t="s">
        <v>26</v>
      </c>
      <c r="E29" s="231"/>
      <c r="F29" s="267" t="s">
        <v>19</v>
      </c>
      <c r="G29" s="267"/>
      <c r="H29" s="49"/>
      <c r="I29" s="260" t="s">
        <v>14</v>
      </c>
      <c r="J29" s="260"/>
      <c r="K29" s="261" t="s">
        <v>59</v>
      </c>
      <c r="L29" s="262"/>
      <c r="M29" s="47"/>
      <c r="N29" s="47"/>
      <c r="O29" s="47"/>
      <c r="Q29" s="121"/>
      <c r="R29" s="132"/>
      <c r="S29" s="132"/>
      <c r="T29" s="132"/>
      <c r="U29" s="130"/>
      <c r="V29" s="130"/>
    </row>
    <row r="30" spans="1:22" ht="27" customHeight="1" x14ac:dyDescent="0.15">
      <c r="A30" s="47"/>
      <c r="B30" s="228" t="s">
        <v>29</v>
      </c>
      <c r="C30" s="229"/>
      <c r="D30" s="234"/>
      <c r="E30" s="235"/>
      <c r="F30" s="234"/>
      <c r="G30" s="235"/>
      <c r="H30" s="56"/>
      <c r="I30" s="263" t="s">
        <v>58</v>
      </c>
      <c r="J30" s="263"/>
      <c r="K30" s="264">
        <f>SUMIF(C10:C23,"1 日当",G10:G23)+SUMIF(C10:C23,"1 日当",J10:J23)</f>
        <v>0</v>
      </c>
      <c r="L30" s="264"/>
      <c r="M30" s="47"/>
      <c r="N30" s="47"/>
      <c r="O30" s="47"/>
      <c r="Q30" s="125"/>
      <c r="R30" s="125"/>
      <c r="S30" s="125"/>
      <c r="T30" s="125"/>
      <c r="U30" s="130"/>
      <c r="V30" s="130"/>
    </row>
    <row r="31" spans="1:22" ht="27" customHeight="1" thickBot="1" x14ac:dyDescent="0.2">
      <c r="A31" s="47"/>
      <c r="B31" s="236" t="s">
        <v>36</v>
      </c>
      <c r="C31" s="237"/>
      <c r="D31" s="238"/>
      <c r="E31" s="239"/>
      <c r="F31" s="238"/>
      <c r="G31" s="239"/>
      <c r="H31" s="56"/>
      <c r="I31" s="263" t="s">
        <v>65</v>
      </c>
      <c r="J31" s="263"/>
      <c r="K31" s="264">
        <f>SUMIF(C10:C23,"2 購入・リース費",G10:G23)+SUMIF(C10:C23,"2 購入・リース費",J10:J23)</f>
        <v>0</v>
      </c>
      <c r="L31" s="264"/>
      <c r="M31" s="47"/>
      <c r="N31" s="47"/>
      <c r="O31" s="47"/>
      <c r="Q31" s="125"/>
      <c r="R31" s="124"/>
      <c r="S31" s="124"/>
      <c r="T31" s="124"/>
      <c r="U31" s="130"/>
      <c r="V31" s="130"/>
    </row>
    <row r="32" spans="1:22" ht="27" customHeight="1" thickTop="1" x14ac:dyDescent="0.15">
      <c r="A32" s="47"/>
      <c r="B32" s="240" t="s">
        <v>10</v>
      </c>
      <c r="C32" s="241"/>
      <c r="D32" s="242" t="str">
        <f>IF(SUM(D30:E31)&gt;0,SUM(D30:E31),"")</f>
        <v/>
      </c>
      <c r="E32" s="243"/>
      <c r="F32" s="242" t="str">
        <f>IF(SUM(F30:G31)&gt;0,SUM(F30:G31),"")</f>
        <v/>
      </c>
      <c r="G32" s="243"/>
      <c r="H32" s="117"/>
      <c r="I32" s="263" t="s">
        <v>55</v>
      </c>
      <c r="J32" s="263"/>
      <c r="K32" s="264">
        <f>SUMIF(C10:C23,"3 外注費",G10:G23)+SUMIF(C10:C23,"3 外注費",J10:J23)</f>
        <v>0</v>
      </c>
      <c r="L32" s="264"/>
      <c r="M32" s="47"/>
      <c r="N32" s="47"/>
      <c r="O32" s="47"/>
      <c r="Q32" s="125"/>
      <c r="R32" s="124"/>
      <c r="S32" s="124"/>
      <c r="T32" s="124"/>
      <c r="U32" s="130"/>
      <c r="V32" s="130"/>
    </row>
    <row r="33" spans="1:22" ht="27" customHeight="1" thickBot="1" x14ac:dyDescent="0.2">
      <c r="A33" s="47"/>
      <c r="B33" s="110"/>
      <c r="C33" s="110"/>
      <c r="D33" s="118"/>
      <c r="E33" s="118"/>
      <c r="F33" s="118"/>
      <c r="G33" s="118"/>
      <c r="H33" s="117"/>
      <c r="I33" s="265" t="s">
        <v>56</v>
      </c>
      <c r="J33" s="265"/>
      <c r="K33" s="246">
        <f>SUMIF(C10:C23,"4 その他",G10:G23)+SUMIF(C10:C23,"4 その他",J10:J23)</f>
        <v>0</v>
      </c>
      <c r="L33" s="246"/>
      <c r="M33" s="47"/>
      <c r="N33" s="47"/>
      <c r="O33" s="47"/>
      <c r="Q33" s="46"/>
      <c r="R33" s="130"/>
      <c r="S33" s="130"/>
      <c r="T33" s="130"/>
      <c r="U33" s="130"/>
      <c r="V33" s="130"/>
    </row>
    <row r="34" spans="1:22" ht="27" customHeight="1" thickTop="1" x14ac:dyDescent="0.15">
      <c r="A34" s="47"/>
      <c r="B34" s="110"/>
      <c r="C34" s="110"/>
      <c r="D34" s="118"/>
      <c r="E34" s="118"/>
      <c r="F34" s="118"/>
      <c r="G34" s="118"/>
      <c r="H34" s="117"/>
      <c r="I34" s="247" t="s">
        <v>10</v>
      </c>
      <c r="J34" s="247"/>
      <c r="K34" s="248">
        <f>SUM(K30:L33)</f>
        <v>0</v>
      </c>
      <c r="L34" s="248"/>
      <c r="M34" s="47"/>
      <c r="N34" s="47"/>
      <c r="O34" s="47"/>
    </row>
    <row r="35" spans="1:22" ht="14.25" customHeight="1" x14ac:dyDescent="0.15">
      <c r="B35" s="41"/>
      <c r="C35" s="41"/>
      <c r="D35" s="106"/>
      <c r="E35" s="106"/>
      <c r="F35" s="107"/>
      <c r="G35" s="107"/>
      <c r="H35" s="111"/>
      <c r="I35" s="111"/>
      <c r="J35" s="111"/>
      <c r="K35" s="111"/>
      <c r="L35" s="108"/>
      <c r="M35" s="108"/>
      <c r="N35" s="108"/>
      <c r="Q35" s="60"/>
      <c r="R35" s="60"/>
      <c r="S35" s="60"/>
      <c r="T35" s="60"/>
    </row>
    <row r="36" spans="1:22" s="60" customFormat="1" ht="18" customHeight="1" x14ac:dyDescent="0.15">
      <c r="B36" s="61" t="s">
        <v>15</v>
      </c>
      <c r="C36" s="61"/>
      <c r="D36" s="62"/>
      <c r="E36" s="62"/>
      <c r="F36" s="62"/>
      <c r="G36" s="62"/>
      <c r="H36" s="63"/>
      <c r="I36" s="63"/>
      <c r="J36" s="63"/>
      <c r="K36" s="63"/>
      <c r="L36" s="63"/>
      <c r="M36" s="63"/>
      <c r="Q36" s="65"/>
      <c r="R36" s="65"/>
      <c r="S36" s="65"/>
      <c r="T36" s="65"/>
    </row>
    <row r="37" spans="1:22" s="65" customFormat="1" ht="18" customHeight="1" x14ac:dyDescent="0.15">
      <c r="B37" s="66" t="s">
        <v>16</v>
      </c>
      <c r="C37" s="66" t="s">
        <v>5</v>
      </c>
      <c r="D37" s="244" t="s">
        <v>6</v>
      </c>
      <c r="E37" s="244"/>
      <c r="F37" s="244"/>
      <c r="G37" s="244"/>
      <c r="H37" s="244"/>
      <c r="I37" s="244"/>
      <c r="J37" s="244"/>
      <c r="K37" s="244"/>
      <c r="L37" s="244"/>
      <c r="M37" s="244"/>
      <c r="N37" s="244"/>
    </row>
    <row r="38" spans="1:22" s="65" customFormat="1" ht="18" customHeight="1" x14ac:dyDescent="0.15">
      <c r="B38" s="66">
        <v>1</v>
      </c>
      <c r="C38" s="66" t="s">
        <v>7</v>
      </c>
      <c r="D38" s="245" t="s">
        <v>8</v>
      </c>
      <c r="E38" s="245"/>
      <c r="F38" s="245"/>
      <c r="G38" s="245"/>
      <c r="H38" s="245"/>
      <c r="I38" s="245"/>
      <c r="J38" s="245"/>
      <c r="K38" s="245"/>
      <c r="L38" s="245"/>
      <c r="M38" s="245"/>
      <c r="N38" s="245"/>
    </row>
    <row r="39" spans="1:22" s="65" customFormat="1" ht="18" customHeight="1" x14ac:dyDescent="0.15">
      <c r="B39" s="66">
        <v>2</v>
      </c>
      <c r="C39" s="66" t="s">
        <v>28</v>
      </c>
      <c r="D39" s="266" t="s">
        <v>12</v>
      </c>
      <c r="E39" s="266"/>
      <c r="F39" s="266"/>
      <c r="G39" s="266"/>
      <c r="H39" s="266"/>
      <c r="I39" s="266"/>
      <c r="J39" s="266"/>
      <c r="K39" s="266"/>
      <c r="L39" s="266"/>
      <c r="M39" s="266"/>
      <c r="N39" s="266"/>
    </row>
    <row r="40" spans="1:22" s="65" customFormat="1" ht="18" customHeight="1" x14ac:dyDescent="0.15">
      <c r="B40" s="66">
        <v>3</v>
      </c>
      <c r="C40" s="66" t="s">
        <v>27</v>
      </c>
      <c r="D40" s="249" t="s">
        <v>24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1"/>
      <c r="Q40" s="60"/>
      <c r="R40" s="60"/>
      <c r="S40" s="60"/>
      <c r="T40" s="60"/>
    </row>
    <row r="41" spans="1:22" s="60" customFormat="1" ht="18" customHeight="1" x14ac:dyDescent="0.15">
      <c r="B41" s="71">
        <v>4</v>
      </c>
      <c r="C41" s="71" t="s">
        <v>23</v>
      </c>
      <c r="D41" s="249" t="s">
        <v>22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1"/>
      <c r="Q41" s="109"/>
      <c r="R41" s="109"/>
      <c r="S41" s="109"/>
      <c r="T41" s="109"/>
    </row>
    <row r="42" spans="1:22" s="109" customFormat="1" ht="20.100000000000001" customHeight="1" x14ac:dyDescent="0.15">
      <c r="B42" s="61"/>
      <c r="C42" s="61"/>
      <c r="D42" s="73"/>
      <c r="E42" s="73"/>
      <c r="F42" s="73"/>
      <c r="G42" s="61"/>
      <c r="H42" s="61"/>
      <c r="I42" s="61"/>
      <c r="J42" s="61"/>
      <c r="K42" s="61"/>
      <c r="L42" s="61"/>
      <c r="M42" s="61"/>
      <c r="Q42" s="105"/>
      <c r="R42" s="105"/>
      <c r="S42" s="105"/>
      <c r="T42" s="105"/>
    </row>
    <row r="43" spans="1:22" ht="18.75" customHeight="1" x14ac:dyDescent="0.15">
      <c r="B43" s="76"/>
      <c r="C43" s="76"/>
    </row>
  </sheetData>
  <mergeCells count="60">
    <mergeCell ref="D40:N40"/>
    <mergeCell ref="Q8:Q9"/>
    <mergeCell ref="C7:C9"/>
    <mergeCell ref="B7:B9"/>
    <mergeCell ref="D41:N41"/>
    <mergeCell ref="I29:J29"/>
    <mergeCell ref="K29:L29"/>
    <mergeCell ref="I30:J30"/>
    <mergeCell ref="K30:L30"/>
    <mergeCell ref="I31:J31"/>
    <mergeCell ref="K31:L31"/>
    <mergeCell ref="I32:J32"/>
    <mergeCell ref="K32:L32"/>
    <mergeCell ref="I33:J33"/>
    <mergeCell ref="D39:N39"/>
    <mergeCell ref="F29:G29"/>
    <mergeCell ref="B32:C32"/>
    <mergeCell ref="D32:E32"/>
    <mergeCell ref="F32:G32"/>
    <mergeCell ref="D37:N37"/>
    <mergeCell ref="D38:N38"/>
    <mergeCell ref="K33:L33"/>
    <mergeCell ref="I34:J34"/>
    <mergeCell ref="K34:L34"/>
    <mergeCell ref="B30:C30"/>
    <mergeCell ref="D30:E30"/>
    <mergeCell ref="F30:G30"/>
    <mergeCell ref="B31:C31"/>
    <mergeCell ref="D31:E31"/>
    <mergeCell ref="F31:G31"/>
    <mergeCell ref="D11:E11"/>
    <mergeCell ref="D12:E12"/>
    <mergeCell ref="D13:E13"/>
    <mergeCell ref="B24:E24"/>
    <mergeCell ref="B29:C29"/>
    <mergeCell ref="D29:E29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10:E10"/>
    <mergeCell ref="K5:N5"/>
    <mergeCell ref="F7:H7"/>
    <mergeCell ref="I7:K7"/>
    <mergeCell ref="L7:L9"/>
    <mergeCell ref="M7:M9"/>
    <mergeCell ref="N7:N9"/>
    <mergeCell ref="F8:F9"/>
    <mergeCell ref="G8:G9"/>
    <mergeCell ref="H8:H9"/>
    <mergeCell ref="I8:I9"/>
    <mergeCell ref="J8:J9"/>
    <mergeCell ref="K8:K9"/>
    <mergeCell ref="D7:E9"/>
  </mergeCells>
  <phoneticPr fontId="2"/>
  <dataValidations disablePrompts="1" count="1">
    <dataValidation type="list" allowBlank="1" showInputMessage="1" showErrorMessage="1" sqref="C10:C23">
      <formula1>"1 日当,2 購入・リース費,3 外注費,4 その他"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V43"/>
  <sheetViews>
    <sheetView showZeros="0" view="pageBreakPreview" topLeftCell="A10" zoomScale="70" zoomScaleNormal="70" zoomScaleSheetLayoutView="70" workbookViewId="0">
      <selection activeCell="T33" sqref="T33"/>
    </sheetView>
  </sheetViews>
  <sheetFormatPr defaultRowHeight="13.5" x14ac:dyDescent="0.15"/>
  <cols>
    <col min="1" max="1" width="1.25" style="105" customWidth="1"/>
    <col min="2" max="2" width="11.75" style="105" customWidth="1"/>
    <col min="3" max="3" width="17" style="105" customWidth="1"/>
    <col min="4" max="4" width="25.875" style="105" customWidth="1"/>
    <col min="5" max="5" width="9" style="105" customWidth="1"/>
    <col min="6" max="11" width="15.625" style="105" customWidth="1"/>
    <col min="12" max="12" width="7.625" style="105" customWidth="1"/>
    <col min="13" max="13" width="11.875" style="105" customWidth="1"/>
    <col min="14" max="14" width="19.375" style="105" customWidth="1"/>
    <col min="15" max="15" width="1.625" style="105" customWidth="1"/>
    <col min="16" max="16" width="9" style="105"/>
    <col min="17" max="22" width="9" style="105" customWidth="1"/>
    <col min="23" max="16384" width="9" style="105"/>
  </cols>
  <sheetData>
    <row r="1" spans="2:22" s="104" customFormat="1" ht="24" customHeight="1" x14ac:dyDescent="0.25">
      <c r="B1" s="102" t="s">
        <v>61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22" s="104" customFormat="1" ht="24" customHeight="1" x14ac:dyDescent="0.25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22" s="104" customFormat="1" ht="27" customHeight="1" x14ac:dyDescent="0.15">
      <c r="B3" s="3"/>
      <c r="C3" s="3"/>
      <c r="D3" s="4" t="s">
        <v>66</v>
      </c>
      <c r="E3" s="5">
        <v>30</v>
      </c>
      <c r="F3" s="6" t="s">
        <v>67</v>
      </c>
      <c r="G3" s="3"/>
      <c r="H3" s="3"/>
      <c r="I3" s="3"/>
      <c r="J3" s="3"/>
      <c r="K3" s="3"/>
      <c r="L3" s="3"/>
      <c r="M3" s="3"/>
      <c r="N3" s="3"/>
      <c r="O3" s="3"/>
    </row>
    <row r="4" spans="2:22" s="104" customFormat="1" ht="13.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22" s="104" customFormat="1" ht="30.75" customHeight="1" x14ac:dyDescent="0.15">
      <c r="B5" s="5"/>
      <c r="C5" s="5"/>
      <c r="D5" s="5"/>
      <c r="E5" s="5"/>
      <c r="F5" s="5"/>
      <c r="G5" s="5"/>
      <c r="H5" s="5"/>
      <c r="J5" s="153" t="s">
        <v>68</v>
      </c>
      <c r="K5" s="285" t="s">
        <v>69</v>
      </c>
      <c r="L5" s="285"/>
      <c r="M5" s="285"/>
      <c r="N5" s="285"/>
      <c r="O5" s="8"/>
      <c r="Q5" s="103"/>
      <c r="R5" s="103"/>
      <c r="S5" s="103"/>
      <c r="T5" s="103"/>
      <c r="U5" s="103"/>
      <c r="V5" s="103"/>
    </row>
    <row r="6" spans="2:22" s="104" customFormat="1" ht="29.25" customHeight="1" thickBot="1" x14ac:dyDescent="0.2"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03"/>
      <c r="Q6" s="103"/>
      <c r="R6" s="103"/>
      <c r="S6" s="103"/>
      <c r="T6" s="103"/>
      <c r="U6" s="103"/>
      <c r="V6" s="103"/>
    </row>
    <row r="7" spans="2:22" ht="33.75" customHeight="1" x14ac:dyDescent="0.15">
      <c r="B7" s="257" t="s">
        <v>70</v>
      </c>
      <c r="C7" s="254" t="s">
        <v>71</v>
      </c>
      <c r="D7" s="217" t="s">
        <v>72</v>
      </c>
      <c r="E7" s="218"/>
      <c r="F7" s="197" t="s">
        <v>26</v>
      </c>
      <c r="G7" s="198"/>
      <c r="H7" s="199"/>
      <c r="I7" s="200" t="s">
        <v>18</v>
      </c>
      <c r="J7" s="201"/>
      <c r="K7" s="202"/>
      <c r="L7" s="203" t="s">
        <v>4</v>
      </c>
      <c r="M7" s="206" t="s">
        <v>9</v>
      </c>
      <c r="N7" s="209" t="s">
        <v>21</v>
      </c>
      <c r="O7" s="130"/>
      <c r="Q7" s="108"/>
      <c r="R7" s="121"/>
      <c r="S7" s="121"/>
      <c r="T7" s="130"/>
      <c r="U7" s="130"/>
      <c r="V7" s="130"/>
    </row>
    <row r="8" spans="2:22" ht="21" customHeight="1" x14ac:dyDescent="0.15">
      <c r="B8" s="258"/>
      <c r="C8" s="255"/>
      <c r="D8" s="219"/>
      <c r="E8" s="220"/>
      <c r="F8" s="212" t="s">
        <v>2</v>
      </c>
      <c r="G8" s="214" t="s">
        <v>34</v>
      </c>
      <c r="H8" s="195" t="s">
        <v>3</v>
      </c>
      <c r="I8" s="212" t="s">
        <v>2</v>
      </c>
      <c r="J8" s="207" t="s">
        <v>34</v>
      </c>
      <c r="K8" s="195" t="s">
        <v>3</v>
      </c>
      <c r="L8" s="204"/>
      <c r="M8" s="207"/>
      <c r="N8" s="210"/>
      <c r="Q8" s="252"/>
      <c r="R8" s="108"/>
      <c r="S8" s="108"/>
      <c r="T8" s="130"/>
      <c r="U8" s="130"/>
      <c r="V8" s="130"/>
    </row>
    <row r="9" spans="2:22" ht="21" customHeight="1" thickBot="1" x14ac:dyDescent="0.2">
      <c r="B9" s="259"/>
      <c r="C9" s="256"/>
      <c r="D9" s="221"/>
      <c r="E9" s="222"/>
      <c r="F9" s="213"/>
      <c r="G9" s="215"/>
      <c r="H9" s="216"/>
      <c r="I9" s="213"/>
      <c r="J9" s="215"/>
      <c r="K9" s="216"/>
      <c r="L9" s="205"/>
      <c r="M9" s="208"/>
      <c r="N9" s="211"/>
      <c r="Q9" s="253"/>
      <c r="R9" s="108"/>
      <c r="S9" s="108"/>
      <c r="T9" s="130"/>
      <c r="U9" s="130"/>
      <c r="V9" s="130"/>
    </row>
    <row r="10" spans="2:22" ht="35.1" customHeight="1" thickTop="1" x14ac:dyDescent="0.15">
      <c r="B10" s="157">
        <v>42826</v>
      </c>
      <c r="C10" s="158"/>
      <c r="D10" s="283" t="s">
        <v>73</v>
      </c>
      <c r="E10" s="284"/>
      <c r="F10" s="159">
        <v>30000</v>
      </c>
      <c r="G10" s="160"/>
      <c r="H10" s="161">
        <f>F10-G10</f>
        <v>30000</v>
      </c>
      <c r="I10" s="159"/>
      <c r="J10" s="160"/>
      <c r="K10" s="161">
        <f>I10-J10</f>
        <v>0</v>
      </c>
      <c r="L10" s="162"/>
      <c r="M10" s="163"/>
      <c r="N10" s="164"/>
      <c r="Q10" s="131"/>
      <c r="R10" s="108"/>
      <c r="S10" s="108"/>
      <c r="T10" s="108"/>
      <c r="U10" s="130"/>
      <c r="V10" s="130"/>
    </row>
    <row r="11" spans="2:22" ht="35.1" customHeight="1" x14ac:dyDescent="0.15">
      <c r="B11" s="165">
        <v>42830</v>
      </c>
      <c r="C11" s="166" t="s">
        <v>41</v>
      </c>
      <c r="D11" s="278" t="s">
        <v>74</v>
      </c>
      <c r="E11" s="279"/>
      <c r="F11" s="167"/>
      <c r="G11" s="168">
        <v>7500</v>
      </c>
      <c r="H11" s="169">
        <f>IF((H10+F11-G11)&gt;=0,H10+F11-G11,"")</f>
        <v>22500</v>
      </c>
      <c r="I11" s="167"/>
      <c r="J11" s="168"/>
      <c r="K11" s="169">
        <f>IF((K10+I11-J11)&gt;=0,K10+I11-J11,"")</f>
        <v>0</v>
      </c>
      <c r="L11" s="170">
        <v>1</v>
      </c>
      <c r="M11" s="171">
        <v>42840</v>
      </c>
      <c r="N11" s="172"/>
      <c r="Q11" s="125"/>
      <c r="R11" s="121"/>
      <c r="S11" s="121"/>
      <c r="T11" s="121"/>
      <c r="U11" s="130"/>
      <c r="V11" s="130"/>
    </row>
    <row r="12" spans="2:22" ht="34.5" customHeight="1" x14ac:dyDescent="0.15">
      <c r="B12" s="165">
        <v>42972</v>
      </c>
      <c r="C12" s="166"/>
      <c r="D12" s="278" t="s">
        <v>75</v>
      </c>
      <c r="E12" s="279"/>
      <c r="F12" s="167">
        <v>350000</v>
      </c>
      <c r="G12" s="168"/>
      <c r="H12" s="169">
        <f>IF((H11+F12-G12)&gt;=0,H11+F12-G12,"")</f>
        <v>372500</v>
      </c>
      <c r="I12" s="167">
        <v>280000</v>
      </c>
      <c r="J12" s="168"/>
      <c r="K12" s="169">
        <f>IF((K11+I12-J12)&gt;=0,K11+I12-J12,"")</f>
        <v>280000</v>
      </c>
      <c r="L12" s="170"/>
      <c r="M12" s="171"/>
      <c r="N12" s="173"/>
      <c r="Q12" s="131"/>
      <c r="R12" s="130"/>
      <c r="S12" s="130"/>
      <c r="T12" s="130"/>
      <c r="U12" s="130"/>
      <c r="V12" s="130"/>
    </row>
    <row r="13" spans="2:22" ht="33.75" customHeight="1" x14ac:dyDescent="0.15">
      <c r="B13" s="165">
        <v>42977</v>
      </c>
      <c r="C13" s="166" t="s">
        <v>42</v>
      </c>
      <c r="D13" s="278" t="s">
        <v>76</v>
      </c>
      <c r="E13" s="279"/>
      <c r="F13" s="167"/>
      <c r="G13" s="168">
        <v>50000</v>
      </c>
      <c r="H13" s="169">
        <f>IF((H12+F13-G13)&gt;=0,H12+F13-G13,"")</f>
        <v>322500</v>
      </c>
      <c r="I13" s="167"/>
      <c r="J13" s="168"/>
      <c r="K13" s="169">
        <f>IF((K12+I13-J13)&gt;=0,K12+I13-J13,"")</f>
        <v>280000</v>
      </c>
      <c r="L13" s="170">
        <v>2</v>
      </c>
      <c r="M13" s="171">
        <v>42840</v>
      </c>
      <c r="N13" s="172"/>
      <c r="Q13" s="131"/>
      <c r="R13" s="130"/>
      <c r="S13" s="130"/>
      <c r="T13" s="130"/>
      <c r="U13" s="130"/>
      <c r="V13" s="130"/>
    </row>
    <row r="14" spans="2:22" ht="33.75" customHeight="1" x14ac:dyDescent="0.15">
      <c r="B14" s="165">
        <v>42988</v>
      </c>
      <c r="C14" s="166" t="s">
        <v>40</v>
      </c>
      <c r="D14" s="278" t="s">
        <v>77</v>
      </c>
      <c r="E14" s="279"/>
      <c r="F14" s="167"/>
      <c r="G14" s="168">
        <v>8000</v>
      </c>
      <c r="H14" s="169">
        <f>IF((H13+F14-G14)&gt;=0,H13+F14-G14,"")</f>
        <v>314500</v>
      </c>
      <c r="I14" s="167"/>
      <c r="J14" s="168"/>
      <c r="K14" s="169">
        <f>IF((K13+I14-J14)&gt;=0,K13+I14-J14,"")</f>
        <v>280000</v>
      </c>
      <c r="L14" s="170">
        <v>3</v>
      </c>
      <c r="M14" s="171">
        <v>42998</v>
      </c>
      <c r="N14" s="172"/>
      <c r="Q14" s="130"/>
      <c r="R14" s="130"/>
      <c r="S14" s="130"/>
      <c r="T14" s="130"/>
      <c r="U14" s="130"/>
      <c r="V14" s="130"/>
    </row>
    <row r="15" spans="2:22" ht="33.75" customHeight="1" x14ac:dyDescent="0.15">
      <c r="B15" s="165">
        <v>43023</v>
      </c>
      <c r="C15" s="166" t="s">
        <v>42</v>
      </c>
      <c r="D15" s="278" t="s">
        <v>78</v>
      </c>
      <c r="E15" s="279"/>
      <c r="F15" s="167"/>
      <c r="G15" s="168">
        <v>50000</v>
      </c>
      <c r="H15" s="169">
        <f>IF((H14+F15-G15)&gt;=0,H14+F15-G15,"")</f>
        <v>264500</v>
      </c>
      <c r="I15" s="167"/>
      <c r="J15" s="168"/>
      <c r="K15" s="169">
        <f>IF((K14+I15-J15)&gt;=0,K14+I15-J15,"")</f>
        <v>280000</v>
      </c>
      <c r="L15" s="170">
        <v>4</v>
      </c>
      <c r="M15" s="171">
        <v>42998</v>
      </c>
      <c r="N15" s="172"/>
      <c r="Q15" s="130"/>
      <c r="R15" s="130"/>
      <c r="S15" s="130"/>
      <c r="T15" s="130"/>
      <c r="U15" s="130"/>
      <c r="V15" s="130"/>
    </row>
    <row r="16" spans="2:22" ht="33.75" customHeight="1" x14ac:dyDescent="0.15">
      <c r="B16" s="165">
        <v>43069</v>
      </c>
      <c r="C16" s="166" t="s">
        <v>42</v>
      </c>
      <c r="D16" s="278" t="s">
        <v>79</v>
      </c>
      <c r="E16" s="279"/>
      <c r="F16" s="167"/>
      <c r="G16" s="168">
        <v>50000</v>
      </c>
      <c r="H16" s="169">
        <f t="shared" ref="H16:H23" si="0">IF((H15+F16-G16)&gt;=0,H15+F16-G16,"")</f>
        <v>214500</v>
      </c>
      <c r="I16" s="167"/>
      <c r="J16" s="168"/>
      <c r="K16" s="169">
        <f t="shared" ref="K16:K23" si="1">IF((K15+I16-J16)&gt;=0,K15+I16-J16,"")</f>
        <v>280000</v>
      </c>
      <c r="L16" s="170">
        <v>5</v>
      </c>
      <c r="M16" s="171">
        <v>43062</v>
      </c>
      <c r="N16" s="172"/>
      <c r="Q16" s="130"/>
      <c r="R16" s="130"/>
      <c r="S16" s="130"/>
      <c r="T16" s="130"/>
      <c r="U16" s="130"/>
      <c r="V16" s="130"/>
    </row>
    <row r="17" spans="1:22" ht="33.75" customHeight="1" x14ac:dyDescent="0.15">
      <c r="B17" s="165">
        <v>43084</v>
      </c>
      <c r="C17" s="166"/>
      <c r="D17" s="278" t="s">
        <v>75</v>
      </c>
      <c r="E17" s="279"/>
      <c r="F17" s="167">
        <v>150000</v>
      </c>
      <c r="G17" s="168"/>
      <c r="H17" s="169">
        <f t="shared" si="0"/>
        <v>364500</v>
      </c>
      <c r="I17" s="167">
        <v>120000</v>
      </c>
      <c r="J17" s="168"/>
      <c r="K17" s="169">
        <f t="shared" si="1"/>
        <v>400000</v>
      </c>
      <c r="L17" s="170"/>
      <c r="M17" s="171"/>
      <c r="N17" s="172"/>
      <c r="Q17" s="130"/>
      <c r="R17" s="130"/>
      <c r="S17" s="130"/>
      <c r="T17" s="130"/>
      <c r="U17" s="130"/>
      <c r="V17" s="130"/>
    </row>
    <row r="18" spans="1:22" ht="33.75" customHeight="1" x14ac:dyDescent="0.15">
      <c r="B18" s="165">
        <v>42809</v>
      </c>
      <c r="C18" s="166" t="s">
        <v>80</v>
      </c>
      <c r="D18" s="278" t="s">
        <v>81</v>
      </c>
      <c r="E18" s="279"/>
      <c r="F18" s="167"/>
      <c r="G18" s="168"/>
      <c r="H18" s="169">
        <f t="shared" si="0"/>
        <v>364500</v>
      </c>
      <c r="I18" s="167"/>
      <c r="J18" s="168">
        <v>400000</v>
      </c>
      <c r="K18" s="169">
        <f t="shared" si="1"/>
        <v>0</v>
      </c>
      <c r="L18" s="170">
        <v>6</v>
      </c>
      <c r="M18" s="171">
        <v>42804</v>
      </c>
      <c r="N18" s="172"/>
      <c r="Q18" s="130"/>
      <c r="R18" s="130"/>
      <c r="S18" s="130"/>
      <c r="T18" s="130"/>
      <c r="U18" s="130"/>
      <c r="V18" s="130"/>
    </row>
    <row r="19" spans="1:22" ht="33.75" customHeight="1" x14ac:dyDescent="0.15">
      <c r="B19" s="165" t="s">
        <v>82</v>
      </c>
      <c r="C19" s="166"/>
      <c r="D19" s="278" t="s">
        <v>83</v>
      </c>
      <c r="E19" s="279"/>
      <c r="F19" s="167"/>
      <c r="G19" s="168"/>
      <c r="H19" s="169" t="s">
        <v>84</v>
      </c>
      <c r="I19" s="167"/>
      <c r="J19" s="168"/>
      <c r="K19" s="169">
        <f t="shared" si="1"/>
        <v>0</v>
      </c>
      <c r="L19" s="170"/>
      <c r="M19" s="171"/>
      <c r="N19" s="172"/>
      <c r="Q19" s="130"/>
      <c r="R19" s="130"/>
      <c r="S19" s="130"/>
      <c r="T19" s="130"/>
      <c r="U19" s="130"/>
      <c r="V19" s="130"/>
    </row>
    <row r="20" spans="1:22" ht="33.75" customHeight="1" x14ac:dyDescent="0.15">
      <c r="B20" s="165">
        <v>42819</v>
      </c>
      <c r="C20" s="166" t="s">
        <v>40</v>
      </c>
      <c r="D20" s="278" t="s">
        <v>52</v>
      </c>
      <c r="E20" s="279"/>
      <c r="F20" s="167"/>
      <c r="G20" s="168">
        <v>20000</v>
      </c>
      <c r="H20" s="169">
        <v>200000</v>
      </c>
      <c r="I20" s="167"/>
      <c r="J20" s="168"/>
      <c r="K20" s="169">
        <f t="shared" si="1"/>
        <v>0</v>
      </c>
      <c r="L20" s="170">
        <v>17</v>
      </c>
      <c r="M20" s="171" t="s">
        <v>85</v>
      </c>
      <c r="N20" s="172"/>
      <c r="Q20" s="130"/>
      <c r="R20" s="130"/>
      <c r="S20" s="130"/>
      <c r="T20" s="130"/>
      <c r="U20" s="130"/>
      <c r="V20" s="130"/>
    </row>
    <row r="21" spans="1:22" ht="33.75" customHeight="1" x14ac:dyDescent="0.15">
      <c r="B21" s="165">
        <v>42821</v>
      </c>
      <c r="C21" s="166" t="s">
        <v>42</v>
      </c>
      <c r="D21" s="278" t="s">
        <v>86</v>
      </c>
      <c r="E21" s="279"/>
      <c r="F21" s="167"/>
      <c r="G21" s="168">
        <v>50000</v>
      </c>
      <c r="H21" s="169">
        <f t="shared" si="0"/>
        <v>150000</v>
      </c>
      <c r="I21" s="167"/>
      <c r="J21" s="168"/>
      <c r="K21" s="169">
        <f t="shared" si="1"/>
        <v>0</v>
      </c>
      <c r="L21" s="170">
        <v>18</v>
      </c>
      <c r="M21" s="171">
        <v>42819</v>
      </c>
      <c r="N21" s="172"/>
      <c r="Q21" s="130"/>
      <c r="R21" s="130"/>
      <c r="S21" s="130"/>
      <c r="T21" s="130"/>
      <c r="U21" s="130"/>
      <c r="V21" s="130"/>
    </row>
    <row r="22" spans="1:22" ht="33.75" customHeight="1" x14ac:dyDescent="0.15">
      <c r="B22" s="165">
        <v>42822</v>
      </c>
      <c r="C22" s="166" t="s">
        <v>41</v>
      </c>
      <c r="D22" s="278" t="s">
        <v>87</v>
      </c>
      <c r="E22" s="279"/>
      <c r="F22" s="167"/>
      <c r="G22" s="168">
        <v>80000</v>
      </c>
      <c r="H22" s="169">
        <f t="shared" si="0"/>
        <v>70000</v>
      </c>
      <c r="I22" s="167"/>
      <c r="J22" s="168"/>
      <c r="K22" s="169">
        <f t="shared" si="1"/>
        <v>0</v>
      </c>
      <c r="L22" s="170">
        <v>19</v>
      </c>
      <c r="M22" s="171" t="s">
        <v>85</v>
      </c>
      <c r="N22" s="172"/>
      <c r="Q22" s="130"/>
      <c r="R22" s="130"/>
      <c r="S22" s="130"/>
      <c r="T22" s="130"/>
      <c r="U22" s="130"/>
      <c r="V22" s="130"/>
    </row>
    <row r="23" spans="1:22" ht="33.75" customHeight="1" thickBot="1" x14ac:dyDescent="0.2">
      <c r="B23" s="174"/>
      <c r="C23" s="175"/>
      <c r="D23" s="280"/>
      <c r="E23" s="281"/>
      <c r="F23" s="176"/>
      <c r="G23" s="177"/>
      <c r="H23" s="178">
        <f t="shared" si="0"/>
        <v>70000</v>
      </c>
      <c r="I23" s="176"/>
      <c r="J23" s="177"/>
      <c r="K23" s="169">
        <f t="shared" si="1"/>
        <v>0</v>
      </c>
      <c r="L23" s="179"/>
      <c r="M23" s="180"/>
      <c r="N23" s="181"/>
      <c r="Q23" s="130"/>
      <c r="R23" s="130"/>
      <c r="S23" s="130"/>
      <c r="T23" s="130"/>
      <c r="U23" s="130"/>
      <c r="V23" s="130"/>
    </row>
    <row r="24" spans="1:22" ht="33.75" customHeight="1" thickTop="1" thickBot="1" x14ac:dyDescent="0.2">
      <c r="B24" s="225" t="s">
        <v>10</v>
      </c>
      <c r="C24" s="226"/>
      <c r="D24" s="226"/>
      <c r="E24" s="227"/>
      <c r="F24" s="182">
        <f>IF(SUM(F10:F23)&gt;0,SUM(F10:F23),"")</f>
        <v>530000</v>
      </c>
      <c r="G24" s="183">
        <f>IF(SUM(G10:G23)&gt;0,SUM(G10:G23),"")</f>
        <v>315500</v>
      </c>
      <c r="H24" s="184">
        <f>H23</f>
        <v>70000</v>
      </c>
      <c r="I24" s="182">
        <f>IF(SUM(I10:I23)&gt;0,SUM(I10:I23),"")</f>
        <v>400000</v>
      </c>
      <c r="J24" s="183">
        <f>IF(SUM(J10:J23)&gt;0,SUM(J10:J23),"")</f>
        <v>400000</v>
      </c>
      <c r="K24" s="185">
        <f>K23</f>
        <v>0</v>
      </c>
      <c r="L24" s="38"/>
      <c r="M24" s="127"/>
      <c r="N24" s="128"/>
      <c r="Q24" s="130"/>
      <c r="R24" s="130"/>
      <c r="S24" s="130"/>
      <c r="T24" s="130"/>
      <c r="U24" s="130"/>
      <c r="V24" s="130"/>
    </row>
    <row r="25" spans="1:22" ht="18.75" customHeight="1" x14ac:dyDescent="0.15">
      <c r="B25" s="41" t="s">
        <v>11</v>
      </c>
      <c r="C25" s="41"/>
      <c r="D25" s="106"/>
      <c r="E25" s="106"/>
      <c r="F25" s="107"/>
      <c r="G25" s="107"/>
      <c r="H25" s="111"/>
      <c r="I25" s="111"/>
      <c r="J25" s="111"/>
      <c r="K25" s="111"/>
      <c r="L25" s="108"/>
      <c r="M25" s="108"/>
      <c r="N25" s="108"/>
      <c r="Q25" s="130"/>
      <c r="R25" s="130"/>
      <c r="S25" s="130"/>
      <c r="T25" s="130"/>
      <c r="U25" s="130"/>
      <c r="V25" s="130"/>
    </row>
    <row r="26" spans="1:22" ht="18.75" customHeight="1" x14ac:dyDescent="0.15">
      <c r="B26" s="41" t="s">
        <v>33</v>
      </c>
      <c r="C26" s="41"/>
      <c r="D26" s="106"/>
      <c r="E26" s="106"/>
      <c r="F26" s="107"/>
      <c r="G26" s="107"/>
      <c r="H26" s="111"/>
      <c r="I26" s="111"/>
      <c r="J26" s="111"/>
      <c r="K26" s="111"/>
      <c r="L26" s="108"/>
      <c r="M26" s="108"/>
      <c r="N26" s="108"/>
      <c r="Q26" s="121"/>
      <c r="R26" s="130"/>
      <c r="S26" s="130"/>
      <c r="T26" s="130"/>
      <c r="U26" s="130"/>
      <c r="V26" s="130"/>
    </row>
    <row r="27" spans="1:22" ht="14.25" customHeight="1" x14ac:dyDescent="0.15">
      <c r="B27" s="41"/>
      <c r="C27" s="41"/>
      <c r="D27" s="106"/>
      <c r="E27" s="106"/>
      <c r="F27" s="107"/>
      <c r="G27" s="107"/>
      <c r="H27" s="111"/>
      <c r="I27" s="111"/>
      <c r="J27" s="111"/>
      <c r="K27" s="111"/>
      <c r="L27" s="108"/>
      <c r="M27" s="108"/>
      <c r="N27" s="108"/>
      <c r="Q27" s="121"/>
      <c r="R27" s="130"/>
      <c r="S27" s="130"/>
      <c r="T27" s="130"/>
      <c r="U27" s="130"/>
      <c r="V27" s="130"/>
    </row>
    <row r="28" spans="1:22" ht="27" customHeight="1" x14ac:dyDescent="0.15">
      <c r="A28" s="47"/>
      <c r="B28" s="155" t="s">
        <v>35</v>
      </c>
      <c r="C28" s="156"/>
      <c r="D28" s="156"/>
      <c r="E28" s="156"/>
      <c r="F28" s="156"/>
      <c r="G28" s="51" t="s">
        <v>25</v>
      </c>
      <c r="H28" s="116"/>
      <c r="I28" s="155" t="s">
        <v>88</v>
      </c>
      <c r="J28" s="156"/>
      <c r="K28" s="156"/>
      <c r="L28" s="51" t="s">
        <v>89</v>
      </c>
      <c r="M28" s="156"/>
      <c r="N28" s="156"/>
      <c r="O28" s="156"/>
      <c r="Q28" s="121"/>
      <c r="R28" s="121"/>
      <c r="S28" s="121"/>
      <c r="T28" s="121"/>
      <c r="U28" s="130"/>
      <c r="V28" s="130"/>
    </row>
    <row r="29" spans="1:22" ht="27" customHeight="1" x14ac:dyDescent="0.15">
      <c r="A29" s="47"/>
      <c r="B29" s="228" t="s">
        <v>14</v>
      </c>
      <c r="C29" s="229"/>
      <c r="D29" s="230" t="s">
        <v>26</v>
      </c>
      <c r="E29" s="231"/>
      <c r="F29" s="282" t="s">
        <v>90</v>
      </c>
      <c r="G29" s="282"/>
      <c r="H29" s="156"/>
      <c r="I29" s="260" t="s">
        <v>14</v>
      </c>
      <c r="J29" s="260"/>
      <c r="K29" s="261" t="s">
        <v>59</v>
      </c>
      <c r="L29" s="262"/>
      <c r="M29" s="47"/>
      <c r="N29" s="47"/>
      <c r="O29" s="47"/>
      <c r="Q29" s="121"/>
      <c r="R29" s="132"/>
      <c r="S29" s="132"/>
      <c r="T29" s="132"/>
      <c r="U29" s="130"/>
      <c r="V29" s="130"/>
    </row>
    <row r="30" spans="1:22" ht="27" customHeight="1" x14ac:dyDescent="0.15">
      <c r="A30" s="47"/>
      <c r="B30" s="228" t="s">
        <v>29</v>
      </c>
      <c r="C30" s="229"/>
      <c r="D30" s="234"/>
      <c r="E30" s="235"/>
      <c r="F30" s="234"/>
      <c r="G30" s="235"/>
      <c r="H30" s="56"/>
      <c r="I30" s="263" t="s">
        <v>91</v>
      </c>
      <c r="J30" s="263"/>
      <c r="K30" s="275">
        <f>SUMIF(C10:C23,"1 日当",G10:G23)+SUMIF(C10:C23,"1 日当",J10:J23)</f>
        <v>200000</v>
      </c>
      <c r="L30" s="275"/>
      <c r="M30" s="47"/>
      <c r="N30" s="47"/>
      <c r="O30" s="47"/>
      <c r="Q30" s="125"/>
      <c r="R30" s="125"/>
      <c r="S30" s="125"/>
      <c r="T30" s="125"/>
      <c r="U30" s="130"/>
      <c r="V30" s="130"/>
    </row>
    <row r="31" spans="1:22" ht="27" customHeight="1" thickBot="1" x14ac:dyDescent="0.2">
      <c r="A31" s="47"/>
      <c r="B31" s="236" t="s">
        <v>36</v>
      </c>
      <c r="C31" s="237"/>
      <c r="D31" s="273">
        <f>H24</f>
        <v>70000</v>
      </c>
      <c r="E31" s="274"/>
      <c r="F31" s="273">
        <f>K24</f>
        <v>0</v>
      </c>
      <c r="G31" s="274"/>
      <c r="H31" s="56"/>
      <c r="I31" s="263" t="s">
        <v>65</v>
      </c>
      <c r="J31" s="263"/>
      <c r="K31" s="275">
        <f>SUMIF(C10:C23,"2 購入・リース費",G10:G23)+SUMIF(C10:C23,"2 購入・リース費",J10:J23)</f>
        <v>28000</v>
      </c>
      <c r="L31" s="275"/>
      <c r="M31" s="47"/>
      <c r="N31" s="47"/>
      <c r="O31" s="47"/>
      <c r="Q31" s="125"/>
      <c r="R31" s="124"/>
      <c r="S31" s="124"/>
      <c r="T31" s="124"/>
      <c r="U31" s="130"/>
      <c r="V31" s="130"/>
    </row>
    <row r="32" spans="1:22" ht="27" customHeight="1" thickTop="1" x14ac:dyDescent="0.15">
      <c r="A32" s="47"/>
      <c r="B32" s="240" t="s">
        <v>10</v>
      </c>
      <c r="C32" s="241"/>
      <c r="D32" s="276">
        <f>IF(SUM(D30:E31)&gt;0,SUM(D30:E31),"")</f>
        <v>70000</v>
      </c>
      <c r="E32" s="277"/>
      <c r="F32" s="276" t="str">
        <f>IF(SUM(F30:G31)&gt;0,SUM(F30:G31),"")</f>
        <v/>
      </c>
      <c r="G32" s="277"/>
      <c r="H32" s="117"/>
      <c r="I32" s="263" t="s">
        <v>55</v>
      </c>
      <c r="J32" s="263"/>
      <c r="K32" s="275">
        <f>SUMIF(C10:C23,"3 外注費",G10:G23)+SUMIF(C10:C23,"3 外注費",J10:J23)</f>
        <v>400000</v>
      </c>
      <c r="L32" s="275"/>
      <c r="M32" s="47"/>
      <c r="N32" s="47"/>
      <c r="O32" s="47"/>
      <c r="Q32" s="125"/>
      <c r="R32" s="124"/>
      <c r="S32" s="124"/>
      <c r="T32" s="124"/>
      <c r="U32" s="130"/>
      <c r="V32" s="130"/>
    </row>
    <row r="33" spans="1:22" ht="27" customHeight="1" thickBot="1" x14ac:dyDescent="0.2">
      <c r="A33" s="47"/>
      <c r="B33" s="110"/>
      <c r="C33" s="110"/>
      <c r="D33" s="118"/>
      <c r="E33" s="118"/>
      <c r="F33" s="118"/>
      <c r="G33" s="118"/>
      <c r="H33" s="117"/>
      <c r="I33" s="265" t="s">
        <v>56</v>
      </c>
      <c r="J33" s="265"/>
      <c r="K33" s="269">
        <f>SUMIF(C10:C23,"4 その他",G10:G23)+SUMIF(C10:C23,"4 その他",J10:J23)</f>
        <v>87500</v>
      </c>
      <c r="L33" s="269"/>
      <c r="M33" s="47"/>
      <c r="N33" s="47"/>
      <c r="O33" s="47"/>
      <c r="Q33" s="46"/>
      <c r="R33" s="130"/>
      <c r="S33" s="130"/>
      <c r="T33" s="130"/>
      <c r="U33" s="130"/>
      <c r="V33" s="130"/>
    </row>
    <row r="34" spans="1:22" ht="27" customHeight="1" thickTop="1" x14ac:dyDescent="0.15">
      <c r="A34" s="47"/>
      <c r="B34" s="110"/>
      <c r="C34" s="110"/>
      <c r="D34" s="118"/>
      <c r="E34" s="118"/>
      <c r="F34" s="118"/>
      <c r="G34" s="118"/>
      <c r="H34" s="117"/>
      <c r="I34" s="247" t="s">
        <v>10</v>
      </c>
      <c r="J34" s="247"/>
      <c r="K34" s="270">
        <f>SUM(K30:L33)</f>
        <v>715500</v>
      </c>
      <c r="L34" s="270"/>
      <c r="M34" s="47"/>
      <c r="N34" s="186" t="b">
        <f>EXACT(G24+J24,K34)</f>
        <v>1</v>
      </c>
      <c r="O34" s="47"/>
    </row>
    <row r="35" spans="1:22" ht="14.25" customHeight="1" x14ac:dyDescent="0.15">
      <c r="B35" s="41"/>
      <c r="C35" s="41"/>
      <c r="D35" s="106"/>
      <c r="E35" s="106"/>
      <c r="F35" s="107"/>
      <c r="G35" s="107"/>
      <c r="H35" s="111"/>
      <c r="I35" s="111"/>
      <c r="J35" s="111"/>
      <c r="K35" s="111"/>
      <c r="L35" s="108"/>
      <c r="M35" s="108"/>
      <c r="N35" s="108"/>
      <c r="Q35" s="60"/>
      <c r="R35" s="60"/>
      <c r="S35" s="60"/>
      <c r="T35" s="60"/>
    </row>
    <row r="36" spans="1:22" s="60" customFormat="1" ht="18" customHeight="1" x14ac:dyDescent="0.15">
      <c r="B36" s="61" t="s">
        <v>15</v>
      </c>
      <c r="C36" s="61"/>
      <c r="D36" s="133"/>
      <c r="E36" s="133"/>
      <c r="F36" s="133"/>
      <c r="G36" s="133"/>
      <c r="H36" s="134"/>
      <c r="I36" s="134"/>
      <c r="J36" s="134"/>
      <c r="K36" s="134"/>
      <c r="L36" s="134"/>
      <c r="M36" s="134"/>
      <c r="Q36" s="65"/>
      <c r="R36" s="65"/>
      <c r="S36" s="65"/>
      <c r="T36" s="65"/>
    </row>
    <row r="37" spans="1:22" s="65" customFormat="1" ht="18" customHeight="1" x14ac:dyDescent="0.15">
      <c r="B37" s="187" t="s">
        <v>16</v>
      </c>
      <c r="C37" s="187" t="s">
        <v>5</v>
      </c>
      <c r="D37" s="271" t="s">
        <v>6</v>
      </c>
      <c r="E37" s="271"/>
      <c r="F37" s="271"/>
      <c r="G37" s="271"/>
      <c r="H37" s="271"/>
      <c r="I37" s="271"/>
      <c r="J37" s="271"/>
      <c r="K37" s="271"/>
      <c r="L37" s="271"/>
      <c r="M37" s="271"/>
      <c r="N37" s="271"/>
    </row>
    <row r="38" spans="1:22" s="65" customFormat="1" ht="18" customHeight="1" x14ac:dyDescent="0.15">
      <c r="B38" s="187">
        <v>1</v>
      </c>
      <c r="C38" s="187" t="s">
        <v>7</v>
      </c>
      <c r="D38" s="272" t="s">
        <v>8</v>
      </c>
      <c r="E38" s="272"/>
      <c r="F38" s="272"/>
      <c r="G38" s="272"/>
      <c r="H38" s="272"/>
      <c r="I38" s="272"/>
      <c r="J38" s="272"/>
      <c r="K38" s="272"/>
      <c r="L38" s="272"/>
      <c r="M38" s="272"/>
      <c r="N38" s="272"/>
    </row>
    <row r="39" spans="1:22" s="65" customFormat="1" ht="18" customHeight="1" x14ac:dyDescent="0.15">
      <c r="B39" s="187">
        <v>2</v>
      </c>
      <c r="C39" s="187" t="s">
        <v>28</v>
      </c>
      <c r="D39" s="268" t="s">
        <v>12</v>
      </c>
      <c r="E39" s="268"/>
      <c r="F39" s="268"/>
      <c r="G39" s="268"/>
      <c r="H39" s="268"/>
      <c r="I39" s="268"/>
      <c r="J39" s="268"/>
      <c r="K39" s="268"/>
      <c r="L39" s="268"/>
      <c r="M39" s="268"/>
      <c r="N39" s="268"/>
    </row>
    <row r="40" spans="1:22" s="65" customFormat="1" ht="18" customHeight="1" x14ac:dyDescent="0.15">
      <c r="B40" s="187">
        <v>3</v>
      </c>
      <c r="C40" s="187" t="s">
        <v>27</v>
      </c>
      <c r="D40" s="249" t="s">
        <v>24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1"/>
      <c r="Q40" s="60"/>
      <c r="R40" s="60"/>
      <c r="S40" s="60"/>
      <c r="T40" s="60"/>
    </row>
    <row r="41" spans="1:22" s="60" customFormat="1" ht="18" customHeight="1" x14ac:dyDescent="0.15">
      <c r="B41" s="71">
        <v>4</v>
      </c>
      <c r="C41" s="71" t="s">
        <v>23</v>
      </c>
      <c r="D41" s="249" t="s">
        <v>22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1"/>
      <c r="Q41" s="109"/>
      <c r="R41" s="109"/>
      <c r="S41" s="109"/>
      <c r="T41" s="109"/>
    </row>
    <row r="42" spans="1:22" s="109" customFormat="1" ht="20.100000000000001" customHeight="1" x14ac:dyDescent="0.15">
      <c r="B42" s="61"/>
      <c r="C42" s="61"/>
      <c r="D42" s="73"/>
      <c r="E42" s="73"/>
      <c r="F42" s="73"/>
      <c r="G42" s="61"/>
      <c r="H42" s="61"/>
      <c r="I42" s="61"/>
      <c r="J42" s="61"/>
      <c r="K42" s="61"/>
      <c r="L42" s="61"/>
      <c r="M42" s="61"/>
      <c r="Q42" s="105"/>
      <c r="R42" s="105"/>
      <c r="S42" s="105"/>
      <c r="T42" s="105"/>
    </row>
    <row r="43" spans="1:22" ht="18.75" customHeight="1" x14ac:dyDescent="0.15">
      <c r="B43" s="76"/>
      <c r="C43" s="76"/>
    </row>
  </sheetData>
  <mergeCells count="60">
    <mergeCell ref="Q8:Q9"/>
    <mergeCell ref="K5:N5"/>
    <mergeCell ref="B7:B9"/>
    <mergeCell ref="C7:C9"/>
    <mergeCell ref="D7:E9"/>
    <mergeCell ref="F7:H7"/>
    <mergeCell ref="I7:K7"/>
    <mergeCell ref="L7:L9"/>
    <mergeCell ref="M7:M9"/>
    <mergeCell ref="N7:N9"/>
    <mergeCell ref="F8:F9"/>
    <mergeCell ref="G8:G9"/>
    <mergeCell ref="H8:H9"/>
    <mergeCell ref="I8:I9"/>
    <mergeCell ref="J8:J9"/>
    <mergeCell ref="K8:K9"/>
    <mergeCell ref="D21:E21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2:E22"/>
    <mergeCell ref="D23:E23"/>
    <mergeCell ref="B24:E24"/>
    <mergeCell ref="B29:C29"/>
    <mergeCell ref="D29:E29"/>
    <mergeCell ref="I29:J29"/>
    <mergeCell ref="K29:L29"/>
    <mergeCell ref="B30:C30"/>
    <mergeCell ref="D30:E30"/>
    <mergeCell ref="F30:G30"/>
    <mergeCell ref="I30:J30"/>
    <mergeCell ref="K30:L30"/>
    <mergeCell ref="F29:G29"/>
    <mergeCell ref="B32:C32"/>
    <mergeCell ref="D32:E32"/>
    <mergeCell ref="F32:G32"/>
    <mergeCell ref="I32:J32"/>
    <mergeCell ref="K32:L32"/>
    <mergeCell ref="B31:C31"/>
    <mergeCell ref="D31:E31"/>
    <mergeCell ref="F31:G31"/>
    <mergeCell ref="I31:J31"/>
    <mergeCell ref="K31:L31"/>
    <mergeCell ref="D39:N39"/>
    <mergeCell ref="D40:N40"/>
    <mergeCell ref="D41:N41"/>
    <mergeCell ref="I33:J33"/>
    <mergeCell ref="K33:L33"/>
    <mergeCell ref="I34:J34"/>
    <mergeCell ref="K34:L34"/>
    <mergeCell ref="D37:N37"/>
    <mergeCell ref="D38:N38"/>
  </mergeCells>
  <phoneticPr fontId="2"/>
  <dataValidations count="1">
    <dataValidation type="list" allowBlank="1" showInputMessage="1" showErrorMessage="1" sqref="C10:C23">
      <formula1>"1 日当,2 購入・リース費,3 外注費,4 その他"</formula1>
    </dataValidation>
  </dataValidations>
  <pageMargins left="0.7" right="0.7" top="0.75" bottom="0.75" header="0.3" footer="0.3"/>
  <pageSetup paperSize="9"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S41"/>
  <sheetViews>
    <sheetView showZeros="0" topLeftCell="E1" zoomScaleNormal="100" zoomScaleSheetLayoutView="85" workbookViewId="0">
      <selection activeCell="I12" sqref="I12"/>
    </sheetView>
  </sheetViews>
  <sheetFormatPr defaultRowHeight="13.5" x14ac:dyDescent="0.15"/>
  <cols>
    <col min="1" max="1" width="1.25" style="13" customWidth="1"/>
    <col min="2" max="2" width="9.5" style="13" customWidth="1"/>
    <col min="3" max="3" width="17" style="13" customWidth="1"/>
    <col min="4" max="4" width="25.875" style="13" customWidth="1"/>
    <col min="5" max="5" width="9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" style="12"/>
    <col min="40" max="16384" width="9" style="13"/>
  </cols>
  <sheetData>
    <row r="1" spans="2:39" s="2" customFormat="1" ht="24" customHeight="1" x14ac:dyDescent="0.25">
      <c r="B1" s="102" t="s">
        <v>20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"/>
      <c r="AI1" s="1"/>
      <c r="AJ1" s="1"/>
      <c r="AK1" s="1"/>
      <c r="AL1" s="1"/>
      <c r="AM1" s="1"/>
    </row>
    <row r="2" spans="2:39" s="2" customFormat="1" ht="27" customHeight="1" x14ac:dyDescent="0.15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 x14ac:dyDescent="0.15">
      <c r="B4" s="5"/>
      <c r="C4" s="5"/>
      <c r="D4" s="5"/>
      <c r="E4" s="5"/>
      <c r="F4" s="5"/>
      <c r="G4" s="5"/>
      <c r="H4" s="5"/>
      <c r="J4" s="78" t="s">
        <v>17</v>
      </c>
      <c r="K4" s="196" t="s">
        <v>37</v>
      </c>
      <c r="L4" s="196"/>
      <c r="M4" s="196"/>
      <c r="N4" s="196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33.75" customHeight="1" x14ac:dyDescent="0.15">
      <c r="B6" s="311" t="s">
        <v>0</v>
      </c>
      <c r="C6" s="314" t="s">
        <v>13</v>
      </c>
      <c r="D6" s="317" t="s">
        <v>1</v>
      </c>
      <c r="E6" s="318"/>
      <c r="F6" s="323" t="s">
        <v>26</v>
      </c>
      <c r="G6" s="324"/>
      <c r="H6" s="325"/>
      <c r="I6" s="326" t="s">
        <v>18</v>
      </c>
      <c r="J6" s="326"/>
      <c r="K6" s="326"/>
      <c r="L6" s="203" t="s">
        <v>4</v>
      </c>
      <c r="M6" s="327" t="s">
        <v>9</v>
      </c>
      <c r="N6" s="336" t="s">
        <v>21</v>
      </c>
      <c r="O6" s="11"/>
    </row>
    <row r="7" spans="2:39" ht="21" customHeight="1" x14ac:dyDescent="0.15">
      <c r="B7" s="312"/>
      <c r="C7" s="315"/>
      <c r="D7" s="319"/>
      <c r="E7" s="320"/>
      <c r="F7" s="332" t="s">
        <v>2</v>
      </c>
      <c r="G7" s="328" t="s">
        <v>34</v>
      </c>
      <c r="H7" s="334" t="s">
        <v>3</v>
      </c>
      <c r="I7" s="330" t="s">
        <v>2</v>
      </c>
      <c r="J7" s="328" t="s">
        <v>34</v>
      </c>
      <c r="K7" s="339" t="s">
        <v>3</v>
      </c>
      <c r="L7" s="204"/>
      <c r="M7" s="328"/>
      <c r="N7" s="337"/>
    </row>
    <row r="8" spans="2:39" ht="21" customHeight="1" thickBot="1" x14ac:dyDescent="0.2">
      <c r="B8" s="313"/>
      <c r="C8" s="316"/>
      <c r="D8" s="321"/>
      <c r="E8" s="322"/>
      <c r="F8" s="333"/>
      <c r="G8" s="316"/>
      <c r="H8" s="335"/>
      <c r="I8" s="331"/>
      <c r="J8" s="316"/>
      <c r="K8" s="340"/>
      <c r="L8" s="205"/>
      <c r="M8" s="329"/>
      <c r="N8" s="338"/>
    </row>
    <row r="9" spans="2:39" ht="27.75" customHeight="1" thickTop="1" x14ac:dyDescent="0.15">
      <c r="B9" s="14">
        <v>42134</v>
      </c>
      <c r="C9" s="84"/>
      <c r="D9" s="304" t="s">
        <v>43</v>
      </c>
      <c r="E9" s="305"/>
      <c r="F9" s="15">
        <v>1221352</v>
      </c>
      <c r="G9" s="16"/>
      <c r="H9" s="17">
        <f>F9-G9</f>
        <v>1221352</v>
      </c>
      <c r="I9" s="18"/>
      <c r="J9" s="16"/>
      <c r="K9" s="19">
        <f>I9-J9</f>
        <v>0</v>
      </c>
      <c r="L9" s="20"/>
      <c r="M9" s="21"/>
      <c r="N9" s="22"/>
    </row>
    <row r="10" spans="2:39" ht="27.75" customHeight="1" x14ac:dyDescent="0.15">
      <c r="B10" s="81" t="s">
        <v>39</v>
      </c>
      <c r="C10" s="83" t="s">
        <v>39</v>
      </c>
      <c r="D10" s="287" t="s">
        <v>38</v>
      </c>
      <c r="E10" s="288"/>
      <c r="F10" s="86" t="s">
        <v>39</v>
      </c>
      <c r="G10" s="87" t="s">
        <v>39</v>
      </c>
      <c r="H10" s="88" t="s">
        <v>39</v>
      </c>
      <c r="I10" s="89" t="s">
        <v>39</v>
      </c>
      <c r="J10" s="87" t="s">
        <v>39</v>
      </c>
      <c r="K10" s="90" t="s">
        <v>39</v>
      </c>
      <c r="L10" s="91" t="s">
        <v>39</v>
      </c>
      <c r="M10" s="98" t="s">
        <v>39</v>
      </c>
      <c r="N10" s="22"/>
    </row>
    <row r="11" spans="2:39" ht="27.75" customHeight="1" x14ac:dyDescent="0.15">
      <c r="B11" s="14">
        <v>42138</v>
      </c>
      <c r="C11" s="84" t="s">
        <v>41</v>
      </c>
      <c r="D11" s="289" t="s">
        <v>44</v>
      </c>
      <c r="E11" s="288"/>
      <c r="F11" s="15"/>
      <c r="G11" s="16">
        <v>3150</v>
      </c>
      <c r="H11" s="17">
        <f>H9-G11</f>
        <v>1218202</v>
      </c>
      <c r="I11" s="18"/>
      <c r="J11" s="16"/>
      <c r="K11" s="19"/>
      <c r="L11" s="23">
        <v>1</v>
      </c>
      <c r="M11" s="97">
        <v>42138</v>
      </c>
      <c r="N11" s="22"/>
    </row>
    <row r="12" spans="2:39" ht="27.75" customHeight="1" x14ac:dyDescent="0.15">
      <c r="B12" s="14">
        <v>42146</v>
      </c>
      <c r="C12" s="84" t="s">
        <v>42</v>
      </c>
      <c r="D12" s="289" t="s">
        <v>45</v>
      </c>
      <c r="E12" s="288"/>
      <c r="F12" s="15"/>
      <c r="G12" s="16">
        <v>10000</v>
      </c>
      <c r="H12" s="17">
        <f>H11-G12</f>
        <v>1208202</v>
      </c>
      <c r="I12" s="18"/>
      <c r="J12" s="16"/>
      <c r="K12" s="19"/>
      <c r="L12" s="23">
        <v>2</v>
      </c>
      <c r="M12" s="97">
        <v>42139</v>
      </c>
      <c r="N12" s="22"/>
    </row>
    <row r="13" spans="2:39" ht="27.75" customHeight="1" x14ac:dyDescent="0.15">
      <c r="B13" s="14">
        <v>42165</v>
      </c>
      <c r="C13" s="84" t="s">
        <v>40</v>
      </c>
      <c r="D13" s="289" t="s">
        <v>46</v>
      </c>
      <c r="E13" s="288"/>
      <c r="F13" s="15"/>
      <c r="G13" s="16">
        <v>70000</v>
      </c>
      <c r="H13" s="17">
        <f>H12-G13</f>
        <v>1138202</v>
      </c>
      <c r="I13" s="18"/>
      <c r="J13" s="16"/>
      <c r="K13" s="19"/>
      <c r="L13" s="23">
        <v>3</v>
      </c>
      <c r="M13" s="97">
        <v>42180</v>
      </c>
      <c r="N13" s="22"/>
    </row>
    <row r="14" spans="2:39" ht="27.75" customHeight="1" x14ac:dyDescent="0.15">
      <c r="B14" s="14">
        <v>42167</v>
      </c>
      <c r="C14" s="84"/>
      <c r="D14" s="289" t="s">
        <v>52</v>
      </c>
      <c r="E14" s="288"/>
      <c r="F14" s="15"/>
      <c r="G14" s="16"/>
      <c r="H14" s="17"/>
      <c r="I14" s="18"/>
      <c r="J14" s="16">
        <v>50000</v>
      </c>
      <c r="K14" s="19">
        <v>1354160</v>
      </c>
      <c r="L14" s="23">
        <v>4</v>
      </c>
      <c r="M14" s="98" t="s">
        <v>54</v>
      </c>
      <c r="N14" s="22"/>
    </row>
    <row r="15" spans="2:39" ht="27.75" customHeight="1" x14ac:dyDescent="0.15">
      <c r="B15" s="81" t="s">
        <v>39</v>
      </c>
      <c r="C15" s="83" t="s">
        <v>39</v>
      </c>
      <c r="D15" s="287" t="s">
        <v>38</v>
      </c>
      <c r="E15" s="288"/>
      <c r="F15" s="86" t="s">
        <v>39</v>
      </c>
      <c r="G15" s="87" t="s">
        <v>39</v>
      </c>
      <c r="H15" s="88" t="s">
        <v>39</v>
      </c>
      <c r="I15" s="89" t="s">
        <v>39</v>
      </c>
      <c r="J15" s="87" t="s">
        <v>39</v>
      </c>
      <c r="K15" s="90" t="s">
        <v>39</v>
      </c>
      <c r="L15" s="91" t="s">
        <v>39</v>
      </c>
      <c r="M15" s="98" t="s">
        <v>39</v>
      </c>
      <c r="N15" s="22"/>
    </row>
    <row r="16" spans="2:39" ht="27.75" customHeight="1" x14ac:dyDescent="0.15">
      <c r="B16" s="14">
        <v>42305</v>
      </c>
      <c r="C16" s="84"/>
      <c r="D16" s="289" t="s">
        <v>47</v>
      </c>
      <c r="E16" s="288"/>
      <c r="F16" s="15"/>
      <c r="G16" s="16"/>
      <c r="H16" s="17"/>
      <c r="I16" s="18">
        <v>904180</v>
      </c>
      <c r="J16" s="16"/>
      <c r="K16" s="19">
        <v>904180</v>
      </c>
      <c r="L16" s="23"/>
      <c r="M16" s="21"/>
      <c r="N16" s="22"/>
    </row>
    <row r="17" spans="1:253" ht="27.75" customHeight="1" x14ac:dyDescent="0.15">
      <c r="B17" s="14">
        <v>42306</v>
      </c>
      <c r="C17" s="84" t="s">
        <v>42</v>
      </c>
      <c r="D17" s="289" t="s">
        <v>48</v>
      </c>
      <c r="E17" s="288"/>
      <c r="F17" s="15"/>
      <c r="G17" s="16">
        <v>25000</v>
      </c>
      <c r="H17" s="17">
        <v>450300</v>
      </c>
      <c r="I17" s="18"/>
      <c r="J17" s="16"/>
      <c r="K17" s="19"/>
      <c r="L17" s="23">
        <v>13</v>
      </c>
      <c r="M17" s="97">
        <v>42292</v>
      </c>
      <c r="N17" s="22"/>
    </row>
    <row r="18" spans="1:253" ht="27.75" customHeight="1" x14ac:dyDescent="0.15">
      <c r="B18" s="14">
        <v>42314</v>
      </c>
      <c r="C18" s="84" t="s">
        <v>40</v>
      </c>
      <c r="D18" s="289" t="s">
        <v>49</v>
      </c>
      <c r="E18" s="288"/>
      <c r="F18" s="15"/>
      <c r="G18" s="16"/>
      <c r="H18" s="17"/>
      <c r="I18" s="18"/>
      <c r="J18" s="16">
        <v>8760</v>
      </c>
      <c r="K18" s="19">
        <v>895420</v>
      </c>
      <c r="L18" s="23">
        <v>22</v>
      </c>
      <c r="M18" s="97">
        <v>42314</v>
      </c>
      <c r="N18" s="22"/>
    </row>
    <row r="19" spans="1:253" ht="27.75" customHeight="1" x14ac:dyDescent="0.15">
      <c r="B19" s="14">
        <v>42328</v>
      </c>
      <c r="C19" s="84" t="s">
        <v>42</v>
      </c>
      <c r="D19" s="289" t="s">
        <v>50</v>
      </c>
      <c r="E19" s="288"/>
      <c r="F19" s="15"/>
      <c r="G19" s="16"/>
      <c r="H19" s="17"/>
      <c r="I19" s="18"/>
      <c r="J19" s="16">
        <v>130000</v>
      </c>
      <c r="K19" s="19">
        <v>765420</v>
      </c>
      <c r="L19" s="23">
        <v>23</v>
      </c>
      <c r="M19" s="97">
        <v>42320</v>
      </c>
      <c r="N19" s="22"/>
    </row>
    <row r="20" spans="1:253" ht="27.75" customHeight="1" x14ac:dyDescent="0.15">
      <c r="B20" s="14">
        <v>42328</v>
      </c>
      <c r="C20" s="84" t="s">
        <v>40</v>
      </c>
      <c r="D20" s="289" t="s">
        <v>51</v>
      </c>
      <c r="E20" s="288"/>
      <c r="F20" s="15"/>
      <c r="G20" s="16"/>
      <c r="H20" s="17"/>
      <c r="I20" s="18"/>
      <c r="J20" s="16">
        <v>20000</v>
      </c>
      <c r="K20" s="19">
        <v>745420</v>
      </c>
      <c r="L20" s="23">
        <v>24</v>
      </c>
      <c r="M20" s="97">
        <v>42320</v>
      </c>
      <c r="N20" s="22"/>
    </row>
    <row r="21" spans="1:253" ht="27.75" customHeight="1" x14ac:dyDescent="0.15">
      <c r="B21" s="82" t="s">
        <v>39</v>
      </c>
      <c r="C21" s="83" t="s">
        <v>39</v>
      </c>
      <c r="D21" s="287" t="s">
        <v>38</v>
      </c>
      <c r="E21" s="288"/>
      <c r="F21" s="86" t="s">
        <v>39</v>
      </c>
      <c r="G21" s="87" t="s">
        <v>39</v>
      </c>
      <c r="H21" s="88" t="s">
        <v>39</v>
      </c>
      <c r="I21" s="89" t="s">
        <v>39</v>
      </c>
      <c r="J21" s="87" t="s">
        <v>39</v>
      </c>
      <c r="K21" s="90" t="s">
        <v>39</v>
      </c>
      <c r="L21" s="91" t="s">
        <v>39</v>
      </c>
      <c r="M21" s="96" t="s">
        <v>39</v>
      </c>
      <c r="N21" s="24"/>
    </row>
    <row r="22" spans="1:253" ht="27.75" customHeight="1" x14ac:dyDescent="0.15">
      <c r="B22" s="25">
        <v>42036</v>
      </c>
      <c r="C22" s="85" t="s">
        <v>41</v>
      </c>
      <c r="D22" s="289" t="s">
        <v>53</v>
      </c>
      <c r="E22" s="288"/>
      <c r="F22" s="26">
        <v>266</v>
      </c>
      <c r="G22" s="27"/>
      <c r="H22" s="28">
        <v>105680</v>
      </c>
      <c r="I22" s="29">
        <v>236</v>
      </c>
      <c r="J22" s="27"/>
      <c r="K22" s="30">
        <v>164320</v>
      </c>
      <c r="L22" s="93" t="s">
        <v>54</v>
      </c>
      <c r="M22" s="95" t="s">
        <v>54</v>
      </c>
      <c r="N22" s="31"/>
    </row>
    <row r="23" spans="1:253" ht="27.75" customHeight="1" thickBot="1" x14ac:dyDescent="0.2">
      <c r="B23" s="82" t="s">
        <v>39</v>
      </c>
      <c r="C23" s="83" t="s">
        <v>39</v>
      </c>
      <c r="D23" s="287" t="s">
        <v>38</v>
      </c>
      <c r="E23" s="288"/>
      <c r="F23" s="86" t="s">
        <v>39</v>
      </c>
      <c r="G23" s="92" t="s">
        <v>39</v>
      </c>
      <c r="H23" s="88" t="s">
        <v>39</v>
      </c>
      <c r="I23" s="101" t="s">
        <v>39</v>
      </c>
      <c r="J23" s="99" t="s">
        <v>39</v>
      </c>
      <c r="K23" s="100" t="s">
        <v>39</v>
      </c>
      <c r="L23" s="94" t="s">
        <v>39</v>
      </c>
      <c r="M23" s="95" t="s">
        <v>39</v>
      </c>
      <c r="N23" s="31"/>
    </row>
    <row r="24" spans="1:253" ht="36" customHeight="1" thickTop="1" thickBot="1" x14ac:dyDescent="0.2">
      <c r="B24" s="306" t="s">
        <v>10</v>
      </c>
      <c r="C24" s="307"/>
      <c r="D24" s="307"/>
      <c r="E24" s="307"/>
      <c r="F24" s="32">
        <v>2442970</v>
      </c>
      <c r="G24" s="33">
        <v>2370616</v>
      </c>
      <c r="H24" s="34">
        <f>F24-G24</f>
        <v>72354</v>
      </c>
      <c r="I24" s="35">
        <v>2167916</v>
      </c>
      <c r="J24" s="36">
        <v>2068938</v>
      </c>
      <c r="K24" s="37">
        <f>I24-J24</f>
        <v>98978</v>
      </c>
      <c r="L24" s="38"/>
      <c r="M24" s="39"/>
      <c r="N24" s="40"/>
    </row>
    <row r="25" spans="1:253" ht="18.75" customHeight="1" x14ac:dyDescent="0.15">
      <c r="B25" s="41" t="s">
        <v>11</v>
      </c>
      <c r="C25" s="41"/>
      <c r="D25" s="42"/>
      <c r="E25" s="42"/>
      <c r="F25" s="43"/>
      <c r="G25" s="43"/>
      <c r="H25" s="44"/>
      <c r="I25" s="44"/>
      <c r="J25" s="44"/>
      <c r="K25" s="44"/>
      <c r="L25" s="45"/>
      <c r="M25" s="45"/>
      <c r="N25" s="45"/>
    </row>
    <row r="26" spans="1:253" ht="18.75" customHeight="1" x14ac:dyDescent="0.15">
      <c r="B26" s="46" t="s">
        <v>33</v>
      </c>
      <c r="C26" s="41"/>
      <c r="D26" s="42"/>
      <c r="E26" s="42"/>
      <c r="F26" s="43"/>
      <c r="G26" s="43"/>
      <c r="H26" s="44"/>
      <c r="I26" s="44"/>
      <c r="J26" s="44"/>
      <c r="K26" s="44"/>
      <c r="L26" s="45"/>
      <c r="M26" s="45"/>
      <c r="N26" s="45"/>
    </row>
    <row r="27" spans="1:253" ht="14.25" customHeight="1" x14ac:dyDescent="0.15">
      <c r="B27" s="41"/>
      <c r="C27" s="41"/>
      <c r="D27" s="42"/>
      <c r="E27" s="42"/>
      <c r="F27" s="43"/>
      <c r="G27" s="43"/>
      <c r="H27" s="44"/>
      <c r="I27" s="44"/>
      <c r="J27" s="44"/>
      <c r="K27" s="44"/>
      <c r="L27" s="45"/>
      <c r="M27" s="45"/>
      <c r="N27" s="45"/>
    </row>
    <row r="28" spans="1:253" ht="27" customHeight="1" x14ac:dyDescent="0.15">
      <c r="A28" s="47"/>
      <c r="B28" s="79" t="s">
        <v>35</v>
      </c>
      <c r="C28" s="80"/>
      <c r="D28" s="80"/>
      <c r="E28" s="80"/>
      <c r="F28" s="50"/>
      <c r="G28" s="51" t="s">
        <v>25</v>
      </c>
      <c r="H28" s="52"/>
      <c r="I28" s="50"/>
      <c r="J28" s="50"/>
      <c r="K28" s="53"/>
      <c r="L28" s="54"/>
      <c r="M28" s="50"/>
      <c r="N28" s="50"/>
      <c r="O28" s="50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27" customHeight="1" x14ac:dyDescent="0.15">
      <c r="A29" s="47"/>
      <c r="B29" s="298" t="s">
        <v>14</v>
      </c>
      <c r="C29" s="299"/>
      <c r="D29" s="308" t="s">
        <v>26</v>
      </c>
      <c r="E29" s="309"/>
      <c r="F29" s="310" t="s">
        <v>19</v>
      </c>
      <c r="G29" s="310"/>
      <c r="H29" s="50"/>
      <c r="I29" s="55"/>
      <c r="J29" s="55"/>
      <c r="K29" s="47"/>
      <c r="L29" s="47"/>
      <c r="M29" s="47"/>
      <c r="N29" s="47"/>
      <c r="O29" s="47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</row>
    <row r="30" spans="1:253" ht="27" customHeight="1" x14ac:dyDescent="0.15">
      <c r="A30" s="47"/>
      <c r="B30" s="298" t="s">
        <v>29</v>
      </c>
      <c r="C30" s="299"/>
      <c r="D30" s="300">
        <v>24854</v>
      </c>
      <c r="E30" s="301"/>
      <c r="F30" s="302"/>
      <c r="G30" s="303"/>
      <c r="H30" s="56"/>
      <c r="I30" s="55"/>
      <c r="J30" s="55"/>
      <c r="K30" s="47"/>
      <c r="L30" s="47"/>
      <c r="M30" s="47"/>
      <c r="N30" s="47"/>
      <c r="O30" s="47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</row>
    <row r="31" spans="1:253" ht="27" customHeight="1" thickBot="1" x14ac:dyDescent="0.2">
      <c r="A31" s="47"/>
      <c r="B31" s="292" t="s">
        <v>36</v>
      </c>
      <c r="C31" s="293"/>
      <c r="D31" s="294">
        <v>47500</v>
      </c>
      <c r="E31" s="295"/>
      <c r="F31" s="296">
        <v>98978</v>
      </c>
      <c r="G31" s="297"/>
      <c r="H31" s="56"/>
      <c r="I31" s="55"/>
      <c r="J31" s="55"/>
      <c r="K31" s="47"/>
      <c r="L31" s="47"/>
      <c r="M31" s="47"/>
      <c r="N31" s="47"/>
      <c r="O31" s="47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</row>
    <row r="32" spans="1:253" ht="27" customHeight="1" thickTop="1" x14ac:dyDescent="0.15">
      <c r="A32" s="47"/>
      <c r="B32" s="240" t="s">
        <v>10</v>
      </c>
      <c r="C32" s="241"/>
      <c r="D32" s="290">
        <f>SUM(D30:E31)</f>
        <v>72354</v>
      </c>
      <c r="E32" s="291"/>
      <c r="F32" s="290">
        <f>SUM(F30:G31)</f>
        <v>98978</v>
      </c>
      <c r="G32" s="291"/>
      <c r="H32" s="57"/>
      <c r="I32" s="58"/>
      <c r="J32" s="59"/>
      <c r="K32" s="47"/>
      <c r="L32" s="47"/>
      <c r="M32" s="47"/>
      <c r="N32" s="47"/>
      <c r="O32" s="47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</row>
    <row r="33" spans="2:39" ht="24" customHeight="1" x14ac:dyDescent="0.15">
      <c r="B33" s="41"/>
      <c r="C33" s="41"/>
      <c r="D33" s="42"/>
      <c r="E33" s="42"/>
      <c r="F33" s="43"/>
      <c r="G33" s="43"/>
      <c r="H33" s="44"/>
      <c r="I33" s="44"/>
      <c r="J33" s="44"/>
      <c r="K33" s="44"/>
      <c r="L33" s="45"/>
      <c r="M33" s="45"/>
      <c r="N33" s="45"/>
    </row>
    <row r="34" spans="2:39" s="60" customFormat="1" ht="18" customHeight="1" x14ac:dyDescent="0.15">
      <c r="B34" s="61" t="s">
        <v>15</v>
      </c>
      <c r="C34" s="61"/>
      <c r="D34" s="62"/>
      <c r="E34" s="62"/>
      <c r="F34" s="62"/>
      <c r="G34" s="62"/>
      <c r="H34" s="63"/>
      <c r="I34" s="63"/>
      <c r="J34" s="63"/>
      <c r="K34" s="63"/>
      <c r="L34" s="63"/>
      <c r="M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2:39" s="65" customFormat="1" ht="18" customHeight="1" x14ac:dyDescent="0.15">
      <c r="B35" s="66" t="s">
        <v>16</v>
      </c>
      <c r="C35" s="66" t="s">
        <v>5</v>
      </c>
      <c r="D35" s="244" t="s">
        <v>6</v>
      </c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2:39" s="65" customFormat="1" ht="18" customHeight="1" x14ac:dyDescent="0.15">
      <c r="B36" s="66">
        <v>1</v>
      </c>
      <c r="C36" s="66" t="s">
        <v>7</v>
      </c>
      <c r="D36" s="245" t="s">
        <v>8</v>
      </c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2:39" s="65" customFormat="1" ht="18" customHeight="1" x14ac:dyDescent="0.15">
      <c r="B37" s="66">
        <v>2</v>
      </c>
      <c r="C37" s="66" t="s">
        <v>28</v>
      </c>
      <c r="D37" s="266" t="s">
        <v>12</v>
      </c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2:39" s="65" customFormat="1" ht="18" customHeight="1" x14ac:dyDescent="0.15">
      <c r="B38" s="66">
        <v>3</v>
      </c>
      <c r="C38" s="66" t="s">
        <v>27</v>
      </c>
      <c r="D38" s="77" t="s">
        <v>24</v>
      </c>
      <c r="E38" s="77"/>
      <c r="F38" s="68"/>
      <c r="G38" s="69"/>
      <c r="H38" s="69"/>
      <c r="I38" s="69"/>
      <c r="J38" s="69"/>
      <c r="K38" s="69"/>
      <c r="L38" s="69"/>
      <c r="M38" s="69"/>
      <c r="N38" s="70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</row>
    <row r="39" spans="2:39" s="60" customFormat="1" ht="18" customHeight="1" x14ac:dyDescent="0.15">
      <c r="B39" s="71">
        <v>4</v>
      </c>
      <c r="C39" s="71" t="s">
        <v>23</v>
      </c>
      <c r="D39" s="286" t="s">
        <v>22</v>
      </c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2:39" s="72" customFormat="1" ht="20.100000000000001" customHeight="1" x14ac:dyDescent="0.15">
      <c r="B40" s="61"/>
      <c r="C40" s="61"/>
      <c r="D40" s="73"/>
      <c r="E40" s="73"/>
      <c r="F40" s="73"/>
      <c r="G40" s="74"/>
      <c r="H40" s="74"/>
      <c r="I40" s="74"/>
      <c r="J40" s="74"/>
      <c r="K40" s="74"/>
      <c r="L40" s="74"/>
      <c r="M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2:39" ht="18.75" customHeight="1" x14ac:dyDescent="0.15">
      <c r="B41" s="76"/>
      <c r="C41" s="76"/>
    </row>
  </sheetData>
  <mergeCells count="47">
    <mergeCell ref="K4:N4"/>
    <mergeCell ref="B6:B8"/>
    <mergeCell ref="C6:C8"/>
    <mergeCell ref="D6:E8"/>
    <mergeCell ref="F6:H6"/>
    <mergeCell ref="I6:K6"/>
    <mergeCell ref="L6:L8"/>
    <mergeCell ref="M6:M8"/>
    <mergeCell ref="I7:I8"/>
    <mergeCell ref="F7:F8"/>
    <mergeCell ref="G7:G8"/>
    <mergeCell ref="H7:H8"/>
    <mergeCell ref="N6:N8"/>
    <mergeCell ref="J7:J8"/>
    <mergeCell ref="K7:K8"/>
    <mergeCell ref="B29:C29"/>
    <mergeCell ref="D29:E29"/>
    <mergeCell ref="F29:G29"/>
    <mergeCell ref="D14:E14"/>
    <mergeCell ref="D19:E19"/>
    <mergeCell ref="D20:E20"/>
    <mergeCell ref="D9:E9"/>
    <mergeCell ref="D21:E21"/>
    <mergeCell ref="D22:E22"/>
    <mergeCell ref="D23:E23"/>
    <mergeCell ref="B24:E24"/>
    <mergeCell ref="D17:E17"/>
    <mergeCell ref="B31:C31"/>
    <mergeCell ref="D31:E31"/>
    <mergeCell ref="F31:G31"/>
    <mergeCell ref="B32:C32"/>
    <mergeCell ref="B30:C30"/>
    <mergeCell ref="D30:E30"/>
    <mergeCell ref="F30:G30"/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  <mergeCell ref="D35:N35"/>
    <mergeCell ref="D36:N36"/>
    <mergeCell ref="D18:E18"/>
    <mergeCell ref="D16:E16"/>
  </mergeCells>
  <phoneticPr fontId="2"/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1" fitToHeight="0" orientation="landscape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経理区分を１本化しない場合</vt:lpstr>
      <vt:lpstr>経理区分を１本化しない場合（記載例）</vt:lpstr>
      <vt:lpstr>手引き記載例</vt:lpstr>
      <vt:lpstr>経理区分を１本化しない場合!Print_Area</vt:lpstr>
      <vt:lpstr>'経理区分を１本化しない場合（記載例）'!Print_Area</vt:lpstr>
      <vt:lpstr>手引き記載例!Print_Area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井口　健太郎</cp:lastModifiedBy>
  <dcterms:modified xsi:type="dcterms:W3CDTF">2018-10-23T06:31:22Z</dcterms:modified>
</cp:coreProperties>
</file>