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884"/>
  </bookViews>
  <sheets>
    <sheet name="経理区分を１本化しない場合" sheetId="1" r:id="rId1"/>
    <sheet name="経理区分を１本化しない場合（記載例）" sheetId="2" r:id="rId2"/>
    <sheet name="手引き記載例" sheetId="3" state="hidden" r:id="rId3"/>
  </sheets>
  <definedNames>
    <definedName name="_xlnm.Print_Area" localSheetId="0">経理区分を１本化しない場合!$A$1:$O$41</definedName>
    <definedName name="_xlnm.Print_Area" localSheetId="1">'経理区分を１本化しない場合（記載例）'!$A$1:$O$41</definedName>
    <definedName name="_xlnm.Print_Area" localSheetId="2">手引き記載例!$A$1:$O$40</definedName>
    <definedName name="Z_4D33B020_8F18_431B_BFB6_22453331905E_.wvu.PrintArea" localSheetId="2" hidden="1">手引き記載例!$A$1:$O$40</definedName>
  </definedNames>
  <calcPr calcId="144525"/>
</workbook>
</file>

<file path=xl/sharedStrings.xml><?xml version="1.0" encoding="utf-8"?>
<sst xmlns="http://schemas.openxmlformats.org/spreadsheetml/2006/main" count="74">
  <si>
    <t>（様式第１－7号）（経理区分を１本化しない場合）</t>
  </si>
  <si>
    <t>平成</t>
  </si>
  <si>
    <t>年度　多面的機能支払交付金 金銭出納簿</t>
  </si>
  <si>
    <t>組織名：</t>
  </si>
  <si>
    <t>日付</t>
  </si>
  <si>
    <t>分類</t>
  </si>
  <si>
    <t>内　　容</t>
  </si>
  <si>
    <t>１．農地維持支払及び資源向上支払
（施設の長寿命化を除く）</t>
  </si>
  <si>
    <t>２．資源向上支払（施設の長寿命化）</t>
  </si>
  <si>
    <t>領収書
番号</t>
  </si>
  <si>
    <t>活動
実施日</t>
  </si>
  <si>
    <t>備考</t>
  </si>
  <si>
    <t>収入
（円）</t>
  </si>
  <si>
    <t>支出
（円）</t>
  </si>
  <si>
    <t>残高
（円）</t>
  </si>
  <si>
    <t>合　　計</t>
  </si>
  <si>
    <t>※領収書は、通し番号を記入した上で、必ず保管しておいてください。（領収書の保管の方法は袋等による保管でも構いません。）</t>
  </si>
  <si>
    <t>返還額、次年度持越額</t>
  </si>
  <si>
    <t>（円）</t>
  </si>
  <si>
    <t>支出費目別金額</t>
  </si>
  <si>
    <t>項目</t>
  </si>
  <si>
    <t>金額</t>
  </si>
  <si>
    <t xml:space="preserve">  返還額</t>
  </si>
  <si>
    <t>　1　日当</t>
  </si>
  <si>
    <t xml:space="preserve">  次年度持越額</t>
  </si>
  <si>
    <t>　2　購入・リース費</t>
  </si>
  <si>
    <t>　3　外注費</t>
  </si>
  <si>
    <t>　4　その他</t>
  </si>
  <si>
    <t>※「分類」には、下表を参考に該当する支出費目の番号を記入します。</t>
  </si>
  <si>
    <t>番号</t>
  </si>
  <si>
    <t>支出費目</t>
  </si>
  <si>
    <t>内　　　容</t>
  </si>
  <si>
    <t>日当</t>
  </si>
  <si>
    <t>活動参加者に対して支払った日当</t>
  </si>
  <si>
    <t>購入・リース費</t>
  </si>
  <si>
    <t>資材（砕石、砂利、ｾﾒﾝﾄなど）の購入費、活動に必要な機械（草刈り機など）の購入費、パソコンなどのリース費、車両、機械等の借り上げ費、花の種、苗代など</t>
  </si>
  <si>
    <t>外注費</t>
  </si>
  <si>
    <t>補修・更新等の工事等（調査、設計、測量、試験等を含む）に係る建設業者等への外注費、事務の外注費など</t>
  </si>
  <si>
    <t>その他</t>
  </si>
  <si>
    <t>技術指導等のために外部から招く専門家等への謝金、活動に係る旅費、保険料、文具代及び光熱費の費用、アルバイト等への賃金、草刈り機や車の燃料代、役員報酬、お茶代など</t>
  </si>
  <si>
    <t>○○環境保全会</t>
  </si>
  <si>
    <t>前年度持越額（ある場合のみ）</t>
  </si>
  <si>
    <t>4 その他</t>
  </si>
  <si>
    <t>お茶購入費</t>
  </si>
  <si>
    <t>交付金の受け取り（70％）</t>
  </si>
  <si>
    <t>1 日当</t>
  </si>
  <si>
    <t>草刈り日当（1,000円×５0人）</t>
  </si>
  <si>
    <t>2 購入・リース費</t>
  </si>
  <si>
    <t>花の種の購入</t>
  </si>
  <si>
    <t>植栽日当（1,000円×５0人）</t>
  </si>
  <si>
    <t>藪等の伐採日当（1,000円×50人）</t>
  </si>
  <si>
    <t>3 外注費</t>
  </si>
  <si>
    <t>水路更新にかかる工事費等</t>
  </si>
  <si>
    <t>…</t>
  </si>
  <si>
    <t>～　（省略）　～</t>
  </si>
  <si>
    <t>……</t>
  </si>
  <si>
    <t>パソコンリース費用</t>
  </si>
  <si>
    <t>-</t>
  </si>
  <si>
    <t>水路泥上げ日当（1,000円×50人）</t>
  </si>
  <si>
    <t>役員手当（５名分）</t>
  </si>
  <si>
    <t>※高度な農地・水の保全活動（経過措置）については、別々の金銭出納簿で管理してください。</t>
  </si>
  <si>
    <t>（様式第１－7号）</t>
  </si>
  <si>
    <t>○○</t>
  </si>
  <si>
    <t>○○○○地域資源保全会</t>
  </si>
  <si>
    <t>交付金の受け取り（国分）</t>
  </si>
  <si>
    <t>・・・</t>
  </si>
  <si>
    <t>日当（１，０００円×１０人）</t>
  </si>
  <si>
    <t>砂利購入費</t>
  </si>
  <si>
    <t>－</t>
  </si>
  <si>
    <t>日当（１，０００円×２５人）</t>
  </si>
  <si>
    <t>目地（モルタル）購入費</t>
  </si>
  <si>
    <t>日当（１，０００円×１３人）</t>
  </si>
  <si>
    <t>バックホウリース代（２台）</t>
  </si>
  <si>
    <t>利息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</si>
</sst>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_-&quot;\&quot;* #,##0_-\ ;\-&quot;\&quot;* #,##0_-\ ;_-&quot;\&quot;* &quot;-&quot;??_-\ ;_-@_-"/>
    <numFmt numFmtId="178" formatCode="#,##0_);[Red]\(#,##0\)"/>
    <numFmt numFmtId="179" formatCode="m&quot;月&quot;d&quot;日&quot;;@"/>
    <numFmt numFmtId="180" formatCode="_-&quot;\&quot;* #,##0.00_-\ ;\-&quot;\&quot;* #,##0.00_-\ ;_-&quot;\&quot;* &quot;-&quot;??_-\ ;_-@_-"/>
    <numFmt numFmtId="181" formatCode="_ * #,##0_ ;_ * \-#,##0_ ;_ * &quot;-&quot;??_ ;_ @_ "/>
  </numFmts>
  <fonts count="41">
    <font>
      <sz val="11"/>
      <name val="ＭＳ Ｐゴシック"/>
      <charset val="128"/>
    </font>
    <font>
      <sz val="11"/>
      <name val="ＭＳ 明朝"/>
      <charset val="128"/>
    </font>
    <font>
      <sz val="11"/>
      <name val="ＭＳ ゴシック"/>
      <charset val="128"/>
    </font>
    <font>
      <sz val="20"/>
      <name val="ＭＳ Ｐゴシック"/>
      <charset val="128"/>
    </font>
    <font>
      <i/>
      <sz val="11"/>
      <color indexed="12"/>
      <name val="ＭＳ Ｐ明朝"/>
      <charset val="128"/>
    </font>
    <font>
      <sz val="12"/>
      <name val="ＭＳ Ｐゴシック"/>
      <charset val="128"/>
    </font>
    <font>
      <sz val="12"/>
      <color theme="1"/>
      <name val="ＭＳ Ｐゴシック"/>
      <charset val="128"/>
    </font>
    <font>
      <b/>
      <i/>
      <sz val="12"/>
      <color theme="1"/>
      <name val="ＭＳ Ｐゴシック"/>
      <charset val="128"/>
    </font>
    <font>
      <b/>
      <i/>
      <sz val="12"/>
      <color rgb="FF0000FF"/>
      <name val="ＭＳ Ｐゴシック"/>
      <charset val="128"/>
    </font>
    <font>
      <sz val="10"/>
      <color theme="1"/>
      <name val="ＭＳ Ｐゴシック"/>
      <charset val="128"/>
    </font>
    <font>
      <sz val="11"/>
      <name val="ＭＳ Ｐ明朝"/>
      <charset val="128"/>
    </font>
    <font>
      <sz val="14"/>
      <name val="ＭＳ Ｐゴシック"/>
      <charset val="128"/>
    </font>
    <font>
      <sz val="16"/>
      <name val="ＭＳ Ｐゴシック"/>
      <charset val="128"/>
    </font>
    <font>
      <sz val="11"/>
      <color rgb="FFFF0000"/>
      <name val="HG丸ｺﾞｼｯｸM-PRO"/>
      <charset val="128"/>
    </font>
    <font>
      <sz val="11"/>
      <color rgb="FF0000FF"/>
      <name val="ＭＳ Ｐゴシック"/>
      <charset val="128"/>
    </font>
    <font>
      <i/>
      <sz val="11"/>
      <name val="ＭＳ Ｐ明朝"/>
      <charset val="128"/>
    </font>
    <font>
      <b/>
      <i/>
      <sz val="12"/>
      <name val="ＭＳ Ｐゴシック"/>
      <charset val="128"/>
    </font>
    <font>
      <sz val="10"/>
      <name val="ＭＳ Ｐゴシック"/>
      <charset val="128"/>
    </font>
    <font>
      <sz val="12"/>
      <color rgb="FF0000FF"/>
      <name val="ＭＳ Ｐゴシック"/>
      <charset val="128"/>
    </font>
    <font>
      <sz val="16"/>
      <color rgb="FFFF0000"/>
      <name val="HG丸ｺﾞｼｯｸM-PRO"/>
      <charset val="128"/>
    </font>
    <font>
      <sz val="12"/>
      <color rgb="FFFF0000"/>
      <name val="ＭＳ Ｐゴシック"/>
      <charset val="128"/>
    </font>
    <font>
      <b/>
      <sz val="11"/>
      <color rgb="FF3F3F3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38" fontId="0" fillId="0" borderId="0" applyFont="0" applyFill="0" applyBorder="0" applyAlignment="0" applyProtection="0"/>
    <xf numFmtId="0" fontId="30" fillId="7" borderId="70" applyNumberFormat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2" fillId="5" borderId="66" applyNumberFormat="0" applyFont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6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1" fillId="4" borderId="65" applyNumberFormat="0" applyAlignment="0" applyProtection="0">
      <alignment vertical="center"/>
    </xf>
    <xf numFmtId="0" fontId="28" fillId="0" borderId="68" applyNumberFormat="0" applyFill="0" applyAlignment="0" applyProtection="0">
      <alignment vertical="center"/>
    </xf>
    <xf numFmtId="0" fontId="24" fillId="0" borderId="68" applyNumberFormat="0" applyFill="0" applyAlignment="0" applyProtection="0">
      <alignment vertical="center"/>
    </xf>
    <xf numFmtId="0" fontId="37" fillId="4" borderId="70" applyNumberFormat="0" applyAlignment="0" applyProtection="0">
      <alignment vertical="center"/>
    </xf>
    <xf numFmtId="0" fontId="27" fillId="0" borderId="7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3" borderId="72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3" fillId="0" borderId="6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03">
    <xf numFmtId="0" fontId="0" fillId="0" borderId="0" xfId="0"/>
    <xf numFmtId="0" fontId="0" fillId="2" borderId="0" xfId="50" applyFill="1">
      <alignment vertical="center"/>
    </xf>
    <xf numFmtId="0" fontId="1" fillId="2" borderId="0" xfId="52" applyFont="1" applyFill="1"/>
    <xf numFmtId="0" fontId="2" fillId="2" borderId="0" xfId="52" applyFont="1" applyFill="1"/>
    <xf numFmtId="0" fontId="0" fillId="2" borderId="0" xfId="52" applyFill="1"/>
    <xf numFmtId="0" fontId="0" fillId="2" borderId="0" xfId="0" applyFill="1"/>
    <xf numFmtId="0" fontId="0" fillId="2" borderId="0" xfId="0" applyFill="1" applyBorder="1"/>
    <xf numFmtId="0" fontId="3" fillId="2" borderId="0" xfId="50" applyFont="1" applyFill="1" applyBorder="1" applyAlignment="1"/>
    <xf numFmtId="0" fontId="3" fillId="2" borderId="0" xfId="50" applyFont="1" applyFill="1" applyBorder="1" applyAlignment="1">
      <alignment vertical="center"/>
    </xf>
    <xf numFmtId="0" fontId="3" fillId="2" borderId="0" xfId="50" applyFont="1" applyFill="1" applyBorder="1" applyAlignment="1">
      <alignment horizontal="right" vertical="center"/>
    </xf>
    <xf numFmtId="0" fontId="3" fillId="2" borderId="0" xfId="50" applyFont="1" applyFill="1" applyBorder="1" applyAlignment="1">
      <alignment horizontal="center" vertical="center"/>
    </xf>
    <xf numFmtId="0" fontId="3" fillId="2" borderId="0" xfId="50" applyFont="1" applyFill="1" applyBorder="1" applyAlignment="1">
      <alignment horizontal="left" vertical="center"/>
    </xf>
    <xf numFmtId="0" fontId="0" fillId="2" borderId="1" xfId="5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79" fontId="0" fillId="2" borderId="12" xfId="0" applyNumberFormat="1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178" fontId="0" fillId="2" borderId="12" xfId="1" applyNumberFormat="1" applyFont="1" applyFill="1" applyBorder="1" applyAlignment="1">
      <alignment horizontal="right" vertical="center" shrinkToFit="1"/>
    </xf>
    <xf numFmtId="178" fontId="0" fillId="2" borderId="23" xfId="1" applyNumberFormat="1" applyFont="1" applyFill="1" applyBorder="1" applyAlignment="1">
      <alignment horizontal="right" vertical="center"/>
    </xf>
    <xf numFmtId="178" fontId="0" fillId="2" borderId="13" xfId="1" applyNumberFormat="1" applyFont="1" applyFill="1" applyBorder="1" applyAlignment="1">
      <alignment horizontal="right" vertical="center"/>
    </xf>
    <xf numFmtId="179" fontId="0" fillId="2" borderId="24" xfId="0" applyNumberFormat="1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vertical="center" wrapText="1"/>
    </xf>
    <xf numFmtId="0" fontId="0" fillId="2" borderId="26" xfId="0" applyFont="1" applyFill="1" applyBorder="1" applyAlignment="1">
      <alignment vertical="center" wrapText="1"/>
    </xf>
    <xf numFmtId="179" fontId="0" fillId="2" borderId="27" xfId="0" applyNumberFormat="1" applyFont="1" applyFill="1" applyBorder="1" applyAlignment="1">
      <alignment horizontal="center" vertical="center"/>
    </xf>
    <xf numFmtId="179" fontId="0" fillId="2" borderId="28" xfId="0" applyNumberFormat="1" applyFont="1" applyFill="1" applyBorder="1" applyAlignment="1">
      <alignment horizontal="center" vertical="center"/>
    </xf>
    <xf numFmtId="0" fontId="0" fillId="2" borderId="29" xfId="0" applyNumberFormat="1" applyFont="1" applyFill="1" applyBorder="1" applyAlignment="1">
      <alignment horizontal="center" vertical="center"/>
    </xf>
    <xf numFmtId="178" fontId="0" fillId="2" borderId="28" xfId="1" applyNumberFormat="1" applyFont="1" applyFill="1" applyBorder="1" applyAlignment="1">
      <alignment horizontal="right" vertical="center"/>
    </xf>
    <xf numFmtId="178" fontId="0" fillId="2" borderId="24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>
      <alignment horizontal="right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178" fontId="0" fillId="2" borderId="34" xfId="1" applyNumberFormat="1" applyFont="1" applyFill="1" applyBorder="1" applyAlignment="1">
      <alignment vertical="center"/>
    </xf>
    <xf numFmtId="178" fontId="0" fillId="2" borderId="35" xfId="1" applyNumberFormat="1" applyFont="1" applyFill="1" applyBorder="1" applyAlignment="1">
      <alignment vertical="center"/>
    </xf>
    <xf numFmtId="178" fontId="0" fillId="2" borderId="36" xfId="1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38" fontId="0" fillId="2" borderId="0" xfId="1" applyFill="1" applyBorder="1" applyAlignment="1">
      <alignment vertical="center"/>
    </xf>
    <xf numFmtId="0" fontId="5" fillId="2" borderId="0" xfId="51" applyFont="1" applyFill="1"/>
    <xf numFmtId="179" fontId="6" fillId="2" borderId="0" xfId="51" applyNumberFormat="1" applyFont="1" applyFill="1" applyBorder="1" applyAlignment="1">
      <alignment horizontal="left" vertical="center"/>
    </xf>
    <xf numFmtId="0" fontId="7" fillId="2" borderId="0" xfId="51" applyFont="1" applyFill="1" applyBorder="1" applyAlignment="1">
      <alignment horizontal="center" vertical="center" textRotation="255" wrapText="1"/>
    </xf>
    <xf numFmtId="0" fontId="8" fillId="2" borderId="0" xfId="51" applyFont="1" applyFill="1" applyBorder="1" applyAlignment="1">
      <alignment horizontal="center" vertical="center" textRotation="255" wrapText="1"/>
    </xf>
    <xf numFmtId="178" fontId="5" fillId="2" borderId="0" xfId="51" applyNumberFormat="1" applyFont="1" applyFill="1" applyBorder="1" applyAlignment="1">
      <alignment horizontal="right"/>
    </xf>
    <xf numFmtId="3" fontId="8" fillId="2" borderId="0" xfId="51" applyNumberFormat="1" applyFont="1" applyFill="1" applyBorder="1" applyAlignment="1">
      <alignment horizontal="right" vertical="center" wrapText="1"/>
    </xf>
    <xf numFmtId="0" fontId="6" fillId="2" borderId="25" xfId="51" applyFont="1" applyFill="1" applyBorder="1" applyAlignment="1">
      <alignment horizontal="center" vertical="center" shrinkToFit="1"/>
    </xf>
    <xf numFmtId="0" fontId="6" fillId="2" borderId="37" xfId="51" applyFont="1" applyFill="1" applyBorder="1" applyAlignment="1">
      <alignment horizontal="center" vertical="center" shrinkToFit="1"/>
    </xf>
    <xf numFmtId="0" fontId="9" fillId="2" borderId="25" xfId="51" applyFont="1" applyFill="1" applyBorder="1" applyAlignment="1">
      <alignment horizontal="center" vertical="center" wrapText="1" shrinkToFit="1" readingOrder="1"/>
    </xf>
    <xf numFmtId="0" fontId="9" fillId="2" borderId="37" xfId="51" applyFont="1" applyFill="1" applyBorder="1" applyAlignment="1">
      <alignment horizontal="center" vertical="center" shrinkToFit="1" readingOrder="1"/>
    </xf>
    <xf numFmtId="0" fontId="9" fillId="2" borderId="24" xfId="51" applyFont="1" applyFill="1" applyBorder="1" applyAlignment="1">
      <alignment horizontal="center" vertical="center" shrinkToFit="1" readingOrder="1"/>
    </xf>
    <xf numFmtId="178" fontId="6" fillId="2" borderId="25" xfId="51" applyNumberFormat="1" applyFont="1" applyFill="1" applyBorder="1" applyAlignment="1">
      <alignment horizontal="center" vertical="center" shrinkToFit="1" readingOrder="1"/>
    </xf>
    <xf numFmtId="178" fontId="6" fillId="2" borderId="37" xfId="51" applyNumberFormat="1" applyFont="1" applyFill="1" applyBorder="1" applyAlignment="1">
      <alignment horizontal="center" vertical="center" shrinkToFit="1" readingOrder="1"/>
    </xf>
    <xf numFmtId="178" fontId="5" fillId="2" borderId="25" xfId="51" applyNumberFormat="1" applyFont="1" applyFill="1" applyBorder="1" applyAlignment="1">
      <alignment horizontal="center" vertical="center" shrinkToFit="1" readingOrder="1"/>
    </xf>
    <xf numFmtId="178" fontId="5" fillId="2" borderId="37" xfId="51" applyNumberFormat="1" applyFont="1" applyFill="1" applyBorder="1" applyAlignment="1">
      <alignment horizontal="center" vertical="center" shrinkToFit="1" readingOrder="1"/>
    </xf>
    <xf numFmtId="179" fontId="5" fillId="2" borderId="0" xfId="51" applyNumberFormat="1" applyFont="1" applyFill="1" applyBorder="1" applyAlignment="1">
      <alignment horizontal="center" vertical="center" shrinkToFit="1"/>
    </xf>
    <xf numFmtId="0" fontId="6" fillId="2" borderId="38" xfId="51" applyFont="1" applyFill="1" applyBorder="1" applyAlignment="1">
      <alignment horizontal="center" vertical="center" shrinkToFit="1"/>
    </xf>
    <xf numFmtId="0" fontId="6" fillId="2" borderId="39" xfId="51" applyFont="1" applyFill="1" applyBorder="1" applyAlignment="1">
      <alignment horizontal="center" vertical="center" shrinkToFit="1"/>
    </xf>
    <xf numFmtId="178" fontId="6" fillId="2" borderId="38" xfId="51" applyNumberFormat="1" applyFont="1" applyFill="1" applyBorder="1" applyAlignment="1">
      <alignment horizontal="center" vertical="center" shrinkToFit="1" readingOrder="1"/>
    </xf>
    <xf numFmtId="178" fontId="6" fillId="2" borderId="39" xfId="51" applyNumberFormat="1" applyFont="1" applyFill="1" applyBorder="1" applyAlignment="1">
      <alignment horizontal="center" vertical="center" shrinkToFit="1" readingOrder="1"/>
    </xf>
    <xf numFmtId="178" fontId="5" fillId="2" borderId="38" xfId="51" applyNumberFormat="1" applyFont="1" applyFill="1" applyBorder="1" applyAlignment="1">
      <alignment horizontal="center" vertical="center" shrinkToFit="1" readingOrder="1"/>
    </xf>
    <xf numFmtId="178" fontId="5" fillId="2" borderId="39" xfId="51" applyNumberFormat="1" applyFont="1" applyFill="1" applyBorder="1" applyAlignment="1">
      <alignment horizontal="center" vertical="center" shrinkToFit="1" readingOrder="1"/>
    </xf>
    <xf numFmtId="0" fontId="5" fillId="2" borderId="21" xfId="51" applyFont="1" applyFill="1" applyBorder="1" applyAlignment="1">
      <alignment horizontal="center" vertical="center"/>
    </xf>
    <xf numFmtId="0" fontId="5" fillId="2" borderId="40" xfId="51" applyFont="1" applyFill="1" applyBorder="1" applyAlignment="1">
      <alignment horizontal="center" vertical="center"/>
    </xf>
    <xf numFmtId="178" fontId="5" fillId="2" borderId="41" xfId="51" applyNumberFormat="1" applyFont="1" applyFill="1" applyBorder="1" applyAlignment="1">
      <alignment horizontal="center" vertical="center" shrinkToFit="1" readingOrder="1"/>
    </xf>
    <xf numFmtId="178" fontId="5" fillId="2" borderId="42" xfId="51" applyNumberFormat="1" applyFont="1" applyFill="1" applyBorder="1" applyAlignment="1">
      <alignment horizontal="center" vertical="center" shrinkToFit="1" readingOrder="1"/>
    </xf>
    <xf numFmtId="178" fontId="8" fillId="2" borderId="0" xfId="51" applyNumberFormat="1" applyFont="1" applyFill="1" applyBorder="1" applyAlignment="1">
      <alignment vertical="center"/>
    </xf>
    <xf numFmtId="0" fontId="0" fillId="2" borderId="0" xfId="52" applyFont="1" applyFill="1" applyAlignment="1">
      <alignment vertical="center"/>
    </xf>
    <xf numFmtId="0" fontId="2" fillId="2" borderId="0" xfId="52" applyFont="1" applyFill="1" applyAlignment="1">
      <alignment vertical="center"/>
    </xf>
    <xf numFmtId="0" fontId="1" fillId="2" borderId="0" xfId="52" applyFont="1" applyFill="1" applyAlignment="1">
      <alignment vertical="center"/>
    </xf>
    <xf numFmtId="0" fontId="10" fillId="2" borderId="24" xfId="52" applyFont="1" applyFill="1" applyBorder="1" applyAlignment="1">
      <alignment horizontal="center" vertical="center" shrinkToFit="1"/>
    </xf>
    <xf numFmtId="0" fontId="10" fillId="2" borderId="24" xfId="52" applyFont="1" applyFill="1" applyBorder="1" applyAlignment="1">
      <alignment horizontal="center" vertical="center"/>
    </xf>
    <xf numFmtId="0" fontId="10" fillId="2" borderId="24" xfId="52" applyFont="1" applyFill="1" applyBorder="1" applyAlignment="1">
      <alignment horizontal="left" vertical="center"/>
    </xf>
    <xf numFmtId="0" fontId="10" fillId="2" borderId="43" xfId="52" applyFont="1" applyFill="1" applyBorder="1" applyAlignment="1">
      <alignment horizontal="left" vertical="center"/>
    </xf>
    <xf numFmtId="0" fontId="10" fillId="2" borderId="25" xfId="52" applyFont="1" applyFill="1" applyBorder="1" applyAlignment="1">
      <alignment horizontal="left" vertical="center"/>
    </xf>
    <xf numFmtId="0" fontId="10" fillId="2" borderId="29" xfId="52" applyFont="1" applyFill="1" applyBorder="1" applyAlignment="1">
      <alignment horizontal="left" vertical="center"/>
    </xf>
    <xf numFmtId="0" fontId="10" fillId="2" borderId="23" xfId="52" applyFont="1" applyFill="1" applyBorder="1" applyAlignment="1">
      <alignment horizontal="center" vertical="center" shrinkToFit="1"/>
    </xf>
    <xf numFmtId="0" fontId="10" fillId="2" borderId="23" xfId="52" applyFont="1" applyFill="1" applyBorder="1" applyAlignment="1">
      <alignment horizontal="left" vertical="center"/>
    </xf>
    <xf numFmtId="0" fontId="11" fillId="2" borderId="0" xfId="52" applyFont="1" applyFill="1" applyAlignment="1">
      <alignment vertical="center"/>
    </xf>
    <xf numFmtId="0" fontId="0" fillId="2" borderId="0" xfId="52" applyFill="1" applyAlignment="1">
      <alignment vertical="center"/>
    </xf>
    <xf numFmtId="0" fontId="5" fillId="2" borderId="0" xfId="0" applyFont="1" applyFill="1"/>
    <xf numFmtId="0" fontId="12" fillId="2" borderId="20" xfId="50" applyFont="1" applyFill="1" applyBorder="1" applyAlignment="1">
      <alignment horizontal="center" vertical="center"/>
    </xf>
    <xf numFmtId="0" fontId="12" fillId="2" borderId="0" xfId="50" applyFont="1" applyFill="1" applyBorder="1" applyAlignment="1">
      <alignment vertical="center"/>
    </xf>
    <xf numFmtId="0" fontId="0" fillId="2" borderId="0" xfId="50" applyFill="1" applyBorder="1" applyAlignment="1">
      <alignment vertical="center"/>
    </xf>
    <xf numFmtId="0" fontId="0" fillId="2" borderId="0" xfId="5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/>
    <xf numFmtId="0" fontId="0" fillId="2" borderId="42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 wrapText="1" shrinkToFit="1"/>
    </xf>
    <xf numFmtId="0" fontId="0" fillId="2" borderId="47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 wrapText="1" shrinkToFit="1"/>
    </xf>
    <xf numFmtId="0" fontId="0" fillId="2" borderId="15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178" fontId="0" fillId="2" borderId="42" xfId="1" applyNumberFormat="1" applyFont="1" applyFill="1" applyBorder="1" applyAlignment="1">
      <alignment horizontal="right" vertical="center"/>
    </xf>
    <xf numFmtId="178" fontId="0" fillId="2" borderId="41" xfId="1" applyNumberFormat="1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50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56" fontId="0" fillId="2" borderId="23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vertical="center"/>
    </xf>
    <xf numFmtId="178" fontId="0" fillId="2" borderId="37" xfId="1" applyNumberFormat="1" applyFont="1" applyFill="1" applyBorder="1" applyAlignment="1">
      <alignment horizontal="right" vertical="center"/>
    </xf>
    <xf numFmtId="178" fontId="0" fillId="2" borderId="25" xfId="1" applyNumberFormat="1" applyFont="1" applyFill="1" applyBorder="1" applyAlignment="1">
      <alignment horizontal="right" vertical="center"/>
    </xf>
    <xf numFmtId="0" fontId="0" fillId="2" borderId="28" xfId="0" applyFont="1" applyFill="1" applyBorder="1" applyAlignment="1">
      <alignment horizontal="center" vertical="center"/>
    </xf>
    <xf numFmtId="56" fontId="0" fillId="2" borderId="24" xfId="0" applyNumberFormat="1" applyFont="1" applyFill="1" applyBorder="1" applyAlignment="1">
      <alignment horizontal="center" vertical="center"/>
    </xf>
    <xf numFmtId="56" fontId="0" fillId="2" borderId="26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178" fontId="0" fillId="2" borderId="51" xfId="1" applyNumberFormat="1" applyFont="1" applyFill="1" applyBorder="1" applyAlignment="1">
      <alignment vertical="center"/>
    </xf>
    <xf numFmtId="178" fontId="0" fillId="2" borderId="52" xfId="1" applyNumberFormat="1" applyFont="1" applyFill="1" applyBorder="1" applyAlignment="1">
      <alignment vertical="center"/>
    </xf>
    <xf numFmtId="178" fontId="0" fillId="2" borderId="53" xfId="1" applyNumberFormat="1" applyFont="1" applyFill="1" applyBorder="1" applyAlignment="1">
      <alignment vertical="center"/>
    </xf>
    <xf numFmtId="0" fontId="0" fillId="2" borderId="54" xfId="0" applyFont="1" applyFill="1" applyBorder="1" applyAlignment="1">
      <alignment vertical="center"/>
    </xf>
    <xf numFmtId="0" fontId="0" fillId="2" borderId="55" xfId="0" applyFont="1" applyFill="1" applyBorder="1" applyAlignment="1">
      <alignment vertical="center"/>
    </xf>
    <xf numFmtId="0" fontId="0" fillId="2" borderId="56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78" fontId="5" fillId="2" borderId="0" xfId="51" applyNumberFormat="1" applyFont="1" applyFill="1" applyBorder="1" applyAlignment="1">
      <alignment horizontal="right" vertical="center"/>
    </xf>
    <xf numFmtId="178" fontId="8" fillId="2" borderId="0" xfId="51" applyNumberFormat="1" applyFont="1" applyFill="1" applyBorder="1" applyAlignment="1">
      <alignment horizontal="right" vertical="center"/>
    </xf>
    <xf numFmtId="0" fontId="5" fillId="2" borderId="0" xfId="51" applyFont="1" applyFill="1" applyBorder="1"/>
    <xf numFmtId="178" fontId="8" fillId="2" borderId="0" xfId="40" applyNumberFormat="1" applyFont="1" applyFill="1" applyBorder="1" applyAlignment="1">
      <alignment horizontal="right" vertical="center"/>
    </xf>
    <xf numFmtId="0" fontId="5" fillId="2" borderId="0" xfId="51" applyFont="1" applyFill="1" applyBorder="1" applyAlignment="1">
      <alignment vertical="center"/>
    </xf>
    <xf numFmtId="0" fontId="1" fillId="2" borderId="0" xfId="52" applyFont="1" applyFill="1" applyBorder="1"/>
    <xf numFmtId="0" fontId="2" fillId="2" borderId="0" xfId="52" applyFont="1" applyFill="1" applyBorder="1"/>
    <xf numFmtId="0" fontId="10" fillId="2" borderId="37" xfId="52" applyFont="1" applyFill="1" applyBorder="1" applyAlignment="1">
      <alignment horizontal="left" vertical="center"/>
    </xf>
    <xf numFmtId="0" fontId="0" fillId="2" borderId="0" xfId="52" applyFill="1" applyBorder="1"/>
    <xf numFmtId="0" fontId="3" fillId="2" borderId="0" xfId="50" applyFont="1" applyFill="1" applyBorder="1">
      <alignment vertical="center"/>
    </xf>
    <xf numFmtId="0" fontId="0" fillId="2" borderId="0" xfId="50" applyFont="1" applyFill="1">
      <alignment vertical="center"/>
    </xf>
    <xf numFmtId="0" fontId="0" fillId="2" borderId="0" xfId="52" applyFont="1" applyFill="1"/>
    <xf numFmtId="0" fontId="0" fillId="2" borderId="0" xfId="0" applyFont="1" applyFill="1"/>
    <xf numFmtId="0" fontId="3" fillId="2" borderId="0" xfId="50" applyFont="1" applyFill="1" applyBorder="1" applyAlignment="1">
      <alignment horizontal="left"/>
    </xf>
    <xf numFmtId="0" fontId="0" fillId="2" borderId="1" xfId="50" applyFont="1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7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58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59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179" fontId="13" fillId="2" borderId="12" xfId="0" applyNumberFormat="1" applyFont="1" applyFill="1" applyBorder="1" applyAlignment="1">
      <alignment horizontal="center" vertical="center"/>
    </xf>
    <xf numFmtId="0" fontId="13" fillId="2" borderId="23" xfId="0" applyNumberFormat="1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38" fontId="13" fillId="2" borderId="12" xfId="1" applyFont="1" applyFill="1" applyBorder="1" applyAlignment="1">
      <alignment horizontal="right" vertical="center" shrinkToFit="1"/>
    </xf>
    <xf numFmtId="38" fontId="13" fillId="2" borderId="23" xfId="1" applyFont="1" applyFill="1" applyBorder="1" applyAlignment="1">
      <alignment horizontal="right" vertical="center"/>
    </xf>
    <xf numFmtId="38" fontId="14" fillId="3" borderId="13" xfId="1" applyFont="1" applyFill="1" applyBorder="1" applyAlignment="1">
      <alignment horizontal="right" vertical="center"/>
    </xf>
    <xf numFmtId="179" fontId="13" fillId="2" borderId="28" xfId="0" applyNumberFormat="1" applyFont="1" applyFill="1" applyBorder="1" applyAlignment="1">
      <alignment horizontal="center" vertical="center"/>
    </xf>
    <xf numFmtId="0" fontId="13" fillId="2" borderId="24" xfId="0" applyNumberFormat="1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38" fontId="13" fillId="2" borderId="28" xfId="1" applyFont="1" applyFill="1" applyBorder="1" applyAlignment="1">
      <alignment horizontal="right" vertical="center"/>
    </xf>
    <xf numFmtId="38" fontId="13" fillId="2" borderId="24" xfId="1" applyFont="1" applyFill="1" applyBorder="1" applyAlignment="1">
      <alignment horizontal="right" vertical="center"/>
    </xf>
    <xf numFmtId="38" fontId="14" fillId="3" borderId="30" xfId="1" applyFont="1" applyFill="1" applyBorder="1" applyAlignment="1">
      <alignment horizontal="right" vertical="center"/>
    </xf>
    <xf numFmtId="179" fontId="13" fillId="2" borderId="18" xfId="0" applyNumberFormat="1" applyFont="1" applyFill="1" applyBorder="1" applyAlignment="1">
      <alignment horizontal="center" vertical="center"/>
    </xf>
    <xf numFmtId="0" fontId="13" fillId="2" borderId="31" xfId="0" applyNumberFormat="1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38" fontId="13" fillId="2" borderId="18" xfId="1" applyFont="1" applyFill="1" applyBorder="1" applyAlignment="1">
      <alignment horizontal="right" vertical="center"/>
    </xf>
    <xf numFmtId="38" fontId="13" fillId="2" borderId="31" xfId="1" applyFont="1" applyFill="1" applyBorder="1" applyAlignment="1">
      <alignment horizontal="right" vertical="center"/>
    </xf>
    <xf numFmtId="38" fontId="14" fillId="3" borderId="19" xfId="1" applyFont="1" applyFill="1" applyBorder="1" applyAlignment="1">
      <alignment horizontal="right" vertical="center"/>
    </xf>
    <xf numFmtId="0" fontId="0" fillId="2" borderId="6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38" fontId="14" fillId="3" borderId="60" xfId="1" applyFont="1" applyFill="1" applyBorder="1" applyAlignment="1">
      <alignment vertical="center"/>
    </xf>
    <xf numFmtId="38" fontId="14" fillId="3" borderId="35" xfId="1" applyFont="1" applyFill="1" applyBorder="1" applyAlignment="1">
      <alignment vertical="center"/>
    </xf>
    <xf numFmtId="38" fontId="14" fillId="3" borderId="62" xfId="1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38" fontId="15" fillId="2" borderId="0" xfId="1" applyFont="1" applyFill="1" applyBorder="1" applyAlignment="1">
      <alignment vertical="center"/>
    </xf>
    <xf numFmtId="38" fontId="0" fillId="2" borderId="0" xfId="1" applyFont="1" applyFill="1" applyBorder="1" applyAlignment="1">
      <alignment vertical="center"/>
    </xf>
    <xf numFmtId="179" fontId="5" fillId="2" borderId="0" xfId="51" applyNumberFormat="1" applyFont="1" applyFill="1" applyBorder="1" applyAlignment="1">
      <alignment horizontal="left" vertical="center"/>
    </xf>
    <xf numFmtId="0" fontId="16" fillId="2" borderId="0" xfId="51" applyFont="1" applyFill="1" applyBorder="1" applyAlignment="1">
      <alignment horizontal="center" vertical="center" textRotation="255" wrapText="1"/>
    </xf>
    <xf numFmtId="3" fontId="16" fillId="2" borderId="0" xfId="51" applyNumberFormat="1" applyFont="1" applyFill="1" applyBorder="1" applyAlignment="1">
      <alignment horizontal="right" vertical="center" wrapText="1"/>
    </xf>
    <xf numFmtId="0" fontId="5" fillId="2" borderId="25" xfId="51" applyFont="1" applyFill="1" applyBorder="1" applyAlignment="1">
      <alignment horizontal="center" vertical="center" shrinkToFit="1"/>
    </xf>
    <xf numFmtId="0" fontId="5" fillId="2" borderId="37" xfId="51" applyFont="1" applyFill="1" applyBorder="1" applyAlignment="1">
      <alignment horizontal="center" vertical="center" shrinkToFit="1"/>
    </xf>
    <xf numFmtId="0" fontId="17" fillId="2" borderId="25" xfId="51" applyFont="1" applyFill="1" applyBorder="1" applyAlignment="1">
      <alignment horizontal="center" vertical="center" wrapText="1" shrinkToFit="1" readingOrder="1"/>
    </xf>
    <xf numFmtId="0" fontId="17" fillId="2" borderId="37" xfId="51" applyFont="1" applyFill="1" applyBorder="1" applyAlignment="1">
      <alignment horizontal="center" vertical="center" shrinkToFit="1" readingOrder="1"/>
    </xf>
    <xf numFmtId="0" fontId="17" fillId="2" borderId="24" xfId="51" applyFont="1" applyFill="1" applyBorder="1" applyAlignment="1">
      <alignment horizontal="center" vertical="center" shrinkToFit="1" readingOrder="1"/>
    </xf>
    <xf numFmtId="178" fontId="5" fillId="2" borderId="25" xfId="51" applyNumberFormat="1" applyFont="1" applyFill="1" applyBorder="1" applyAlignment="1">
      <alignment horizontal="right" vertical="center" shrinkToFit="1" readingOrder="1"/>
    </xf>
    <xf numFmtId="178" fontId="5" fillId="2" borderId="37" xfId="51" applyNumberFormat="1" applyFont="1" applyFill="1" applyBorder="1" applyAlignment="1">
      <alignment horizontal="right" vertical="center" shrinkToFit="1" readingOrder="1"/>
    </xf>
    <xf numFmtId="0" fontId="5" fillId="2" borderId="38" xfId="51" applyFont="1" applyFill="1" applyBorder="1" applyAlignment="1">
      <alignment horizontal="center" vertical="center" shrinkToFit="1"/>
    </xf>
    <xf numFmtId="0" fontId="5" fillId="2" borderId="39" xfId="51" applyFont="1" applyFill="1" applyBorder="1" applyAlignment="1">
      <alignment horizontal="center" vertical="center" shrinkToFit="1"/>
    </xf>
    <xf numFmtId="178" fontId="5" fillId="3" borderId="38" xfId="51" applyNumberFormat="1" applyFont="1" applyFill="1" applyBorder="1" applyAlignment="1">
      <alignment horizontal="right" vertical="center" shrinkToFit="1" readingOrder="1"/>
    </xf>
    <xf numFmtId="178" fontId="5" fillId="3" borderId="39" xfId="51" applyNumberFormat="1" applyFont="1" applyFill="1" applyBorder="1" applyAlignment="1">
      <alignment horizontal="right" vertical="center" shrinkToFit="1" readingOrder="1"/>
    </xf>
    <xf numFmtId="178" fontId="18" fillId="3" borderId="41" xfId="51" applyNumberFormat="1" applyFont="1" applyFill="1" applyBorder="1" applyAlignment="1">
      <alignment horizontal="right" vertical="center" shrinkToFit="1" readingOrder="1"/>
    </xf>
    <xf numFmtId="178" fontId="18" fillId="3" borderId="42" xfId="51" applyNumberFormat="1" applyFont="1" applyFill="1" applyBorder="1" applyAlignment="1">
      <alignment horizontal="right" vertical="center" shrinkToFit="1" readingOrder="1"/>
    </xf>
    <xf numFmtId="178" fontId="16" fillId="2" borderId="0" xfId="51" applyNumberFormat="1" applyFont="1" applyFill="1" applyBorder="1" applyAlignment="1">
      <alignment vertical="center"/>
    </xf>
    <xf numFmtId="0" fontId="5" fillId="2" borderId="0" xfId="51" applyFont="1" applyFill="1" applyBorder="1" applyAlignment="1">
      <alignment horizontal="center" vertical="center"/>
    </xf>
    <xf numFmtId="178" fontId="5" fillId="2" borderId="0" xfId="51" applyNumberFormat="1" applyFont="1" applyFill="1" applyBorder="1" applyAlignment="1">
      <alignment horizontal="right" vertical="center" shrinkToFit="1" readingOrder="1"/>
    </xf>
    <xf numFmtId="0" fontId="19" fillId="2" borderId="20" xfId="50" applyFont="1" applyFill="1" applyBorder="1" applyAlignment="1">
      <alignment horizontal="left" vertical="center"/>
    </xf>
    <xf numFmtId="0" fontId="0" fillId="2" borderId="0" xfId="50" applyFont="1" applyFill="1" applyBorder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47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49" xfId="0" applyFont="1" applyFill="1" applyBorder="1" applyAlignment="1">
      <alignment horizontal="center" vertical="center" wrapText="1"/>
    </xf>
    <xf numFmtId="176" fontId="13" fillId="2" borderId="12" xfId="0" applyNumberFormat="1" applyFont="1" applyFill="1" applyBorder="1" applyAlignment="1">
      <alignment vertical="center"/>
    </xf>
    <xf numFmtId="179" fontId="13" fillId="2" borderId="23" xfId="0" applyNumberFormat="1" applyFont="1" applyFill="1" applyBorder="1" applyAlignment="1">
      <alignment vertical="center"/>
    </xf>
    <xf numFmtId="0" fontId="13" fillId="2" borderId="13" xfId="0" applyNumberFormat="1" applyFont="1" applyFill="1" applyBorder="1" applyAlignment="1">
      <alignment vertical="center"/>
    </xf>
    <xf numFmtId="176" fontId="13" fillId="2" borderId="28" xfId="0" applyNumberFormat="1" applyFont="1" applyFill="1" applyBorder="1" applyAlignment="1">
      <alignment horizontal="center" vertical="center"/>
    </xf>
    <xf numFmtId="179" fontId="13" fillId="2" borderId="24" xfId="0" applyNumberFormat="1" applyFont="1" applyFill="1" applyBorder="1" applyAlignment="1">
      <alignment horizontal="center" vertical="center"/>
    </xf>
    <xf numFmtId="0" fontId="13" fillId="2" borderId="30" xfId="0" applyNumberFormat="1" applyFont="1" applyFill="1" applyBorder="1" applyAlignment="1">
      <alignment vertical="center"/>
    </xf>
    <xf numFmtId="0" fontId="13" fillId="2" borderId="30" xfId="0" applyNumberFormat="1" applyFont="1" applyFill="1" applyBorder="1" applyAlignment="1">
      <alignment horizontal="center" vertical="center"/>
    </xf>
    <xf numFmtId="176" fontId="13" fillId="2" borderId="18" xfId="0" applyNumberFormat="1" applyFont="1" applyFill="1" applyBorder="1" applyAlignment="1">
      <alignment horizontal="center" vertical="center"/>
    </xf>
    <xf numFmtId="179" fontId="13" fillId="2" borderId="31" xfId="0" applyNumberFormat="1" applyFont="1" applyFill="1" applyBorder="1" applyAlignment="1">
      <alignment horizontal="center" vertical="center"/>
    </xf>
    <xf numFmtId="0" fontId="13" fillId="2" borderId="19" xfId="0" applyNumberFormat="1" applyFont="1" applyFill="1" applyBorder="1" applyAlignment="1">
      <alignment vertical="center"/>
    </xf>
    <xf numFmtId="38" fontId="14" fillId="3" borderId="36" xfId="1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0" fontId="0" fillId="2" borderId="64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5" fillId="2" borderId="43" xfId="51" applyFont="1" applyFill="1" applyBorder="1" applyAlignment="1">
      <alignment horizontal="center" vertical="center" shrinkToFit="1"/>
    </xf>
    <xf numFmtId="0" fontId="5" fillId="2" borderId="43" xfId="51" applyFont="1" applyFill="1" applyBorder="1" applyAlignment="1">
      <alignment horizontal="center" vertical="center" wrapText="1" shrinkToFit="1" readingOrder="1"/>
    </xf>
    <xf numFmtId="0" fontId="5" fillId="2" borderId="43" xfId="51" applyFont="1" applyFill="1" applyBorder="1" applyAlignment="1">
      <alignment horizontal="center" vertical="center" shrinkToFit="1" readingOrder="1"/>
    </xf>
    <xf numFmtId="0" fontId="5" fillId="2" borderId="24" xfId="51" applyFont="1" applyFill="1" applyBorder="1" applyAlignment="1">
      <alignment horizontal="left" vertical="center" shrinkToFit="1"/>
    </xf>
    <xf numFmtId="178" fontId="18" fillId="3" borderId="24" xfId="51" applyNumberFormat="1" applyFont="1" applyFill="1" applyBorder="1" applyAlignment="1">
      <alignment horizontal="right" vertical="center" shrinkToFit="1" readingOrder="1"/>
    </xf>
    <xf numFmtId="0" fontId="5" fillId="2" borderId="31" xfId="51" applyFont="1" applyFill="1" applyBorder="1" applyAlignment="1">
      <alignment horizontal="left" vertical="center" shrinkToFit="1"/>
    </xf>
    <xf numFmtId="178" fontId="18" fillId="3" borderId="31" xfId="51" applyNumberFormat="1" applyFont="1" applyFill="1" applyBorder="1" applyAlignment="1">
      <alignment horizontal="right" vertical="center" shrinkToFit="1" readingOrder="1"/>
    </xf>
    <xf numFmtId="0" fontId="5" fillId="2" borderId="23" xfId="51" applyFont="1" applyFill="1" applyBorder="1" applyAlignment="1">
      <alignment horizontal="center" vertical="center" shrinkToFit="1"/>
    </xf>
    <xf numFmtId="178" fontId="18" fillId="3" borderId="23" xfId="51" applyNumberFormat="1" applyFont="1" applyFill="1" applyBorder="1" applyAlignment="1">
      <alignment horizontal="right" vertical="center" shrinkToFit="1" readingOrder="1"/>
    </xf>
    <xf numFmtId="0" fontId="20" fillId="2" borderId="0" xfId="51" applyFont="1" applyFill="1"/>
    <xf numFmtId="0" fontId="0" fillId="2" borderId="0" xfId="0" applyFont="1" applyFill="1" applyBorder="1" applyAlignment="1">
      <alignment horizontal="center" vertical="top"/>
    </xf>
    <xf numFmtId="0" fontId="0" fillId="2" borderId="0" xfId="0" applyNumberFormat="1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>
      <alignment vertical="center"/>
    </xf>
    <xf numFmtId="0" fontId="0" fillId="2" borderId="23" xfId="0" applyNumberFormat="1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center" vertical="center" wrapText="1"/>
    </xf>
    <xf numFmtId="176" fontId="0" fillId="2" borderId="12" xfId="1" applyNumberFormat="1" applyFont="1" applyFill="1" applyBorder="1" applyAlignment="1">
      <alignment horizontal="righ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3" borderId="13" xfId="1" applyNumberFormat="1" applyFont="1" applyFill="1" applyBorder="1" applyAlignment="1">
      <alignment horizontal="right" vertical="center"/>
    </xf>
    <xf numFmtId="0" fontId="0" fillId="2" borderId="24" xfId="0" applyNumberFormat="1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176" fontId="0" fillId="2" borderId="28" xfId="1" applyNumberFormat="1" applyFont="1" applyFill="1" applyBorder="1" applyAlignment="1">
      <alignment horizontal="right" vertical="center"/>
    </xf>
    <xf numFmtId="176" fontId="0" fillId="2" borderId="24" xfId="1" applyNumberFormat="1" applyFont="1" applyFill="1" applyBorder="1" applyAlignment="1">
      <alignment horizontal="right" vertical="center"/>
    </xf>
    <xf numFmtId="176" fontId="0" fillId="3" borderId="30" xfId="1" applyNumberFormat="1" applyFont="1" applyFill="1" applyBorder="1" applyAlignment="1">
      <alignment horizontal="right" vertical="center"/>
    </xf>
    <xf numFmtId="176" fontId="0" fillId="2" borderId="28" xfId="0" applyNumberFormat="1" applyFont="1" applyFill="1" applyBorder="1" applyAlignment="1">
      <alignment horizontal="right" vertical="center"/>
    </xf>
    <xf numFmtId="176" fontId="0" fillId="2" borderId="24" xfId="0" applyNumberFormat="1" applyFont="1" applyFill="1" applyBorder="1" applyAlignment="1">
      <alignment horizontal="right" vertical="center"/>
    </xf>
    <xf numFmtId="179" fontId="0" fillId="2" borderId="18" xfId="0" applyNumberFormat="1" applyFont="1" applyFill="1" applyBorder="1" applyAlignment="1">
      <alignment horizontal="center" vertical="center"/>
    </xf>
    <xf numFmtId="0" fontId="0" fillId="2" borderId="31" xfId="0" applyNumberFormat="1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176" fontId="0" fillId="2" borderId="18" xfId="0" applyNumberFormat="1" applyFont="1" applyFill="1" applyBorder="1" applyAlignment="1">
      <alignment horizontal="right" vertical="center"/>
    </xf>
    <xf numFmtId="176" fontId="0" fillId="2" borderId="31" xfId="0" applyNumberFormat="1" applyFont="1" applyFill="1" applyBorder="1" applyAlignment="1">
      <alignment horizontal="right" vertical="center"/>
    </xf>
    <xf numFmtId="176" fontId="0" fillId="3" borderId="19" xfId="1" applyNumberFormat="1" applyFont="1" applyFill="1" applyBorder="1" applyAlignment="1">
      <alignment horizontal="right" vertical="center"/>
    </xf>
    <xf numFmtId="178" fontId="0" fillId="3" borderId="60" xfId="1" applyNumberFormat="1" applyFont="1" applyFill="1" applyBorder="1" applyAlignment="1">
      <alignment vertical="center"/>
    </xf>
    <xf numFmtId="178" fontId="0" fillId="3" borderId="35" xfId="1" applyNumberFormat="1" applyFont="1" applyFill="1" applyBorder="1" applyAlignment="1">
      <alignment vertical="center"/>
    </xf>
    <xf numFmtId="178" fontId="0" fillId="3" borderId="62" xfId="1" applyNumberFormat="1" applyFont="1" applyFill="1" applyBorder="1" applyAlignment="1">
      <alignment vertical="center"/>
    </xf>
    <xf numFmtId="178" fontId="5" fillId="0" borderId="38" xfId="51" applyNumberFormat="1" applyFont="1" applyFill="1" applyBorder="1" applyAlignment="1">
      <alignment horizontal="right" vertical="center" shrinkToFit="1" readingOrder="1"/>
    </xf>
    <xf numFmtId="178" fontId="5" fillId="0" borderId="39" xfId="51" applyNumberFormat="1" applyFont="1" applyFill="1" applyBorder="1" applyAlignment="1">
      <alignment horizontal="right" vertical="center" shrinkToFit="1" readingOrder="1"/>
    </xf>
    <xf numFmtId="178" fontId="5" fillId="3" borderId="41" xfId="51" applyNumberFormat="1" applyFont="1" applyFill="1" applyBorder="1" applyAlignment="1">
      <alignment horizontal="right" vertical="center" shrinkToFit="1" readingOrder="1"/>
    </xf>
    <xf numFmtId="178" fontId="5" fillId="3" borderId="42" xfId="51" applyNumberFormat="1" applyFont="1" applyFill="1" applyBorder="1" applyAlignment="1">
      <alignment horizontal="right" vertical="center" shrinkToFit="1" readingOrder="1"/>
    </xf>
    <xf numFmtId="176" fontId="0" fillId="2" borderId="12" xfId="1" applyNumberFormat="1" applyFont="1" applyFill="1" applyBorder="1" applyAlignment="1">
      <alignment horizontal="right" vertical="center"/>
    </xf>
    <xf numFmtId="176" fontId="0" fillId="2" borderId="12" xfId="0" applyNumberFormat="1" applyFont="1" applyFill="1" applyBorder="1" applyAlignment="1">
      <alignment vertical="center"/>
    </xf>
    <xf numFmtId="179" fontId="0" fillId="2" borderId="23" xfId="0" applyNumberFormat="1" applyFont="1" applyFill="1" applyBorder="1" applyAlignment="1">
      <alignment vertical="center"/>
    </xf>
    <xf numFmtId="0" fontId="0" fillId="2" borderId="13" xfId="0" applyNumberFormat="1" applyFont="1" applyFill="1" applyBorder="1" applyAlignment="1">
      <alignment vertical="center"/>
    </xf>
    <xf numFmtId="176" fontId="0" fillId="2" borderId="28" xfId="0" applyNumberFormat="1" applyFont="1" applyFill="1" applyBorder="1" applyAlignment="1">
      <alignment horizontal="center" vertical="center"/>
    </xf>
    <xf numFmtId="179" fontId="0" fillId="2" borderId="24" xfId="0" applyNumberFormat="1" applyFont="1" applyFill="1" applyBorder="1" applyAlignment="1">
      <alignment vertical="center"/>
    </xf>
    <xf numFmtId="0" fontId="0" fillId="2" borderId="30" xfId="0" applyNumberFormat="1" applyFont="1" applyFill="1" applyBorder="1" applyAlignment="1">
      <alignment vertical="center"/>
    </xf>
    <xf numFmtId="0" fontId="0" fillId="2" borderId="30" xfId="0" applyNumberFormat="1" applyFont="1" applyFill="1" applyBorder="1" applyAlignment="1">
      <alignment horizontal="center" vertical="center"/>
    </xf>
    <xf numFmtId="176" fontId="0" fillId="2" borderId="18" xfId="0" applyNumberFormat="1" applyFont="1" applyFill="1" applyBorder="1" applyAlignment="1">
      <alignment horizontal="center" vertical="center"/>
    </xf>
    <xf numFmtId="179" fontId="0" fillId="2" borderId="31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vertical="center"/>
    </xf>
    <xf numFmtId="178" fontId="5" fillId="3" borderId="24" xfId="51" applyNumberFormat="1" applyFont="1" applyFill="1" applyBorder="1" applyAlignment="1">
      <alignment horizontal="right" vertical="center" shrinkToFit="1" readingOrder="1"/>
    </xf>
    <xf numFmtId="178" fontId="5" fillId="3" borderId="31" xfId="51" applyNumberFormat="1" applyFont="1" applyFill="1" applyBorder="1" applyAlignment="1">
      <alignment horizontal="right" vertical="center" shrinkToFit="1" readingOrder="1"/>
    </xf>
    <xf numFmtId="178" fontId="5" fillId="3" borderId="23" xfId="51" applyNumberFormat="1" applyFont="1" applyFill="1" applyBorder="1" applyAlignment="1">
      <alignment horizontal="right" vertical="center" shrinkToFit="1" readingOrder="1"/>
    </xf>
  </cellXfs>
  <cellStyles count="53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桁区切り 2" xfId="40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  <cellStyle name="標準 2" xfId="50"/>
    <cellStyle name="標準 3" xfId="51"/>
    <cellStyle name="標準_出納帳20061221" xfId="52"/>
  </cellStyles>
  <tableStyles count="0" defaultTableStyle="TableStyleMedium9"/>
  <colors>
    <mruColors>
      <color rgb="00FFFFCC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707571</xdr:colOff>
      <xdr:row>1</xdr:row>
      <xdr:rowOff>160085</xdr:rowOff>
    </xdr:from>
    <xdr:to>
      <xdr:col>10</xdr:col>
      <xdr:colOff>126465</xdr:colOff>
      <xdr:row>3</xdr:row>
      <xdr:rowOff>92047</xdr:rowOff>
    </xdr:to>
    <xdr:sp>
      <xdr:nvSpPr>
        <xdr:cNvPr id="2" name="テキスト ボックス 1"/>
        <xdr:cNvSpPr txBox="1"/>
      </xdr:nvSpPr>
      <xdr:spPr>
        <a:xfrm>
          <a:off x="9444355" y="464820"/>
          <a:ext cx="490855" cy="57912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>
              <a:solidFill>
                <a:srgbClr val="FF0000"/>
              </a:solidFill>
            </a:rPr>
            <a:t>例</a:t>
          </a:r>
          <a:endParaRPr kumimoji="1" lang="ja-JP" altLang="en-US" sz="24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117663</xdr:colOff>
      <xdr:row>5</xdr:row>
      <xdr:rowOff>125667</xdr:rowOff>
    </xdr:from>
    <xdr:to>
      <xdr:col>2</xdr:col>
      <xdr:colOff>1165860</xdr:colOff>
      <xdr:row>6</xdr:row>
      <xdr:rowOff>262540</xdr:rowOff>
    </xdr:to>
    <xdr:sp>
      <xdr:nvSpPr>
        <xdr:cNvPr id="3" name="テキスト ボックス 2"/>
        <xdr:cNvSpPr txBox="1"/>
      </xdr:nvSpPr>
      <xdr:spPr>
        <a:xfrm>
          <a:off x="1009015" y="1639570"/>
          <a:ext cx="1048385" cy="50863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収入には</a:t>
          </a:r>
          <a:endParaRPr kumimoji="1" lang="en-US" altLang="ja-JP" sz="1100" b="0" u="none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200"/>
            </a:lnSpc>
          </a:pPr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記載不要</a:t>
          </a:r>
          <a:endParaRPr kumimoji="1" lang="ja-JP" altLang="en-US" sz="11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oneCellAnchor>
    <xdr:from>
      <xdr:col>3</xdr:col>
      <xdr:colOff>200906</xdr:colOff>
      <xdr:row>5</xdr:row>
      <xdr:rowOff>120234</xdr:rowOff>
    </xdr:from>
    <xdr:ext cx="2241176" cy="487286"/>
    <xdr:sp>
      <xdr:nvSpPr>
        <xdr:cNvPr id="4" name="テキスト ボックス 3"/>
        <xdr:cNvSpPr txBox="1"/>
      </xdr:nvSpPr>
      <xdr:spPr>
        <a:xfrm>
          <a:off x="2258060" y="1634490"/>
          <a:ext cx="2240915" cy="48704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購入した資材・物品や日当などの内訳を具体的に記入する。</a:t>
          </a:r>
          <a:endParaRPr kumimoji="1" lang="ja-JP" altLang="en-US" sz="11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8</xdr:col>
      <xdr:colOff>268142</xdr:colOff>
      <xdr:row>5</xdr:row>
      <xdr:rowOff>122464</xdr:rowOff>
    </xdr:from>
    <xdr:to>
      <xdr:col>10</xdr:col>
      <xdr:colOff>993321</xdr:colOff>
      <xdr:row>6</xdr:row>
      <xdr:rowOff>60832</xdr:rowOff>
    </xdr:to>
    <xdr:sp>
      <xdr:nvSpPr>
        <xdr:cNvPr id="5" name="テキスト ボックス 4"/>
        <xdr:cNvSpPr txBox="1"/>
      </xdr:nvSpPr>
      <xdr:spPr>
        <a:xfrm>
          <a:off x="7933055" y="1636395"/>
          <a:ext cx="2868930" cy="30988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該当組織のみ記入（「１」と一体的に記載可）</a:t>
          </a:r>
          <a:endParaRPr kumimoji="1" lang="en-US" altLang="ja-JP" sz="11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0</xdr:colOff>
      <xdr:row>3</xdr:row>
      <xdr:rowOff>36020</xdr:rowOff>
    </xdr:from>
    <xdr:to>
      <xdr:col>3</xdr:col>
      <xdr:colOff>182496</xdr:colOff>
      <xdr:row>4</xdr:row>
      <xdr:rowOff>363393</xdr:rowOff>
    </xdr:to>
    <xdr:sp>
      <xdr:nvSpPr>
        <xdr:cNvPr id="6" name="テキスト ボックス 5"/>
        <xdr:cNvSpPr txBox="1"/>
      </xdr:nvSpPr>
      <xdr:spPr>
        <a:xfrm>
          <a:off x="85725" y="988060"/>
          <a:ext cx="2153920" cy="49911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領収書と同じ日付</a:t>
          </a:r>
          <a:endParaRPr kumimoji="1" lang="en-US" altLang="ja-JP" sz="1100" b="0" u="none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（実際に支払った日付）を記入</a:t>
          </a:r>
          <a:endParaRPr kumimoji="1" lang="ja-JP" altLang="en-US" sz="11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291354</xdr:colOff>
      <xdr:row>4</xdr:row>
      <xdr:rowOff>363392</xdr:rowOff>
    </xdr:from>
    <xdr:to>
      <xdr:col>1</xdr:col>
      <xdr:colOff>302560</xdr:colOff>
      <xdr:row>6</xdr:row>
      <xdr:rowOff>206509</xdr:rowOff>
    </xdr:to>
    <xdr:cxnSp>
      <xdr:nvCxnSpPr>
        <xdr:cNvPr id="7" name="直線矢印コネクタ 6"/>
        <xdr:cNvCxnSpPr/>
      </xdr:nvCxnSpPr>
      <xdr:spPr>
        <a:xfrm flipH="1">
          <a:off x="376555" y="1487170"/>
          <a:ext cx="11430" cy="60515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580306</xdr:colOff>
      <xdr:row>32</xdr:row>
      <xdr:rowOff>223320</xdr:rowOff>
    </xdr:from>
    <xdr:to>
      <xdr:col>7</xdr:col>
      <xdr:colOff>850849</xdr:colOff>
      <xdr:row>33</xdr:row>
      <xdr:rowOff>208113</xdr:rowOff>
    </xdr:to>
    <xdr:sp>
      <xdr:nvSpPr>
        <xdr:cNvPr id="8" name="テキスト ボックス 7"/>
        <xdr:cNvSpPr txBox="1"/>
      </xdr:nvSpPr>
      <xdr:spPr>
        <a:xfrm>
          <a:off x="1471295" y="11915775"/>
          <a:ext cx="5972175" cy="32766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一致。</a:t>
          </a:r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（残額分は、翌年度早々の活動資金として必要な場合に限り、持越しして使用することが可能。</a:t>
          </a:r>
          <a:endParaRPr kumimoji="1" lang="ja-JP" altLang="en-US" sz="11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569104</xdr:colOff>
      <xdr:row>23</xdr:row>
      <xdr:rowOff>336981</xdr:rowOff>
    </xdr:from>
    <xdr:to>
      <xdr:col>7</xdr:col>
      <xdr:colOff>585107</xdr:colOff>
      <xdr:row>32</xdr:row>
      <xdr:rowOff>244929</xdr:rowOff>
    </xdr:to>
    <xdr:cxnSp>
      <xdr:nvCxnSpPr>
        <xdr:cNvPr id="9" name="直線矢印コネクタ 8"/>
        <xdr:cNvCxnSpPr/>
      </xdr:nvCxnSpPr>
      <xdr:spPr>
        <a:xfrm flipH="1" flipV="1">
          <a:off x="7162165" y="9229090"/>
          <a:ext cx="15875" cy="270827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26416</xdr:colOff>
      <xdr:row>0</xdr:row>
      <xdr:rowOff>190500</xdr:rowOff>
    </xdr:from>
    <xdr:to>
      <xdr:col>13</xdr:col>
      <xdr:colOff>979714</xdr:colOff>
      <xdr:row>2</xdr:row>
      <xdr:rowOff>96052</xdr:rowOff>
    </xdr:to>
    <xdr:sp>
      <xdr:nvSpPr>
        <xdr:cNvPr id="10" name="テキスト ボックス 9"/>
        <xdr:cNvSpPr txBox="1"/>
      </xdr:nvSpPr>
      <xdr:spPr>
        <a:xfrm>
          <a:off x="10906760" y="190500"/>
          <a:ext cx="2291080" cy="51498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領収書に記入した整理番号（通し番号）を記入</a:t>
          </a:r>
          <a:endParaRPr kumimoji="1" lang="ja-JP" altLang="en-US" sz="11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216918</xdr:colOff>
      <xdr:row>2</xdr:row>
      <xdr:rowOff>95250</xdr:rowOff>
    </xdr:from>
    <xdr:to>
      <xdr:col>11</xdr:col>
      <xdr:colOff>408215</xdr:colOff>
      <xdr:row>6</xdr:row>
      <xdr:rowOff>161685</xdr:rowOff>
    </xdr:to>
    <xdr:cxnSp>
      <xdr:nvCxnSpPr>
        <xdr:cNvPr id="11" name="直線矢印コネクタ 10"/>
        <xdr:cNvCxnSpPr/>
      </xdr:nvCxnSpPr>
      <xdr:spPr>
        <a:xfrm flipH="1">
          <a:off x="11097260" y="704850"/>
          <a:ext cx="191135" cy="134239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523240</xdr:colOff>
      <xdr:row>2</xdr:row>
      <xdr:rowOff>258537</xdr:rowOff>
    </xdr:from>
    <xdr:to>
      <xdr:col>13</xdr:col>
      <xdr:colOff>1320693</xdr:colOff>
      <xdr:row>5</xdr:row>
      <xdr:rowOff>226520</xdr:rowOff>
    </xdr:to>
    <xdr:sp>
      <xdr:nvSpPr>
        <xdr:cNvPr id="12" name="テキスト ボックス 11"/>
        <xdr:cNvSpPr txBox="1"/>
      </xdr:nvSpPr>
      <xdr:spPr>
        <a:xfrm>
          <a:off x="11403965" y="868045"/>
          <a:ext cx="2134870" cy="87249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実際の活動実施日を記入。</a:t>
          </a:r>
          <a:endParaRPr kumimoji="1" lang="en-US" altLang="ja-JP" sz="1100" b="0" u="none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（＝活動記録（様式第</a:t>
          </a:r>
          <a:r>
            <a:rPr kumimoji="1" lang="en-US" altLang="ja-JP" sz="1100" b="0" u="none">
              <a:solidFill>
                <a:srgbClr val="FF0000"/>
              </a:solidFill>
              <a:latin typeface="+mn-ea"/>
              <a:ea typeface="+mn-ea"/>
            </a:rPr>
            <a:t>1-6</a:t>
          </a:r>
          <a:r>
            <a:rPr kumimoji="1" lang="ja-JP" altLang="en-US" sz="1100" b="0" u="none">
              <a:solidFill>
                <a:srgbClr val="FF0000"/>
              </a:solidFill>
              <a:latin typeface="+mn-ea"/>
              <a:ea typeface="+mn-ea"/>
            </a:rPr>
            <a:t>号）の「実施月日」と一致。）</a:t>
          </a:r>
          <a:endParaRPr kumimoji="1" lang="ja-JP" altLang="en-US" sz="11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248131</xdr:colOff>
      <xdr:row>5</xdr:row>
      <xdr:rowOff>215313</xdr:rowOff>
    </xdr:from>
    <xdr:to>
      <xdr:col>12</xdr:col>
      <xdr:colOff>304161</xdr:colOff>
      <xdr:row>6</xdr:row>
      <xdr:rowOff>161685</xdr:rowOff>
    </xdr:to>
    <xdr:cxnSp>
      <xdr:nvCxnSpPr>
        <xdr:cNvPr id="13" name="直線矢印コネクタ 12"/>
        <xdr:cNvCxnSpPr/>
      </xdr:nvCxnSpPr>
      <xdr:spPr>
        <a:xfrm flipH="1">
          <a:off x="11651615" y="1729740"/>
          <a:ext cx="55880" cy="31750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1071880</xdr:colOff>
      <xdr:row>34</xdr:row>
      <xdr:rowOff>102454</xdr:rowOff>
    </xdr:from>
    <xdr:to>
      <xdr:col>13</xdr:col>
      <xdr:colOff>914882</xdr:colOff>
      <xdr:row>40</xdr:row>
      <xdr:rowOff>163285</xdr:rowOff>
    </xdr:to>
    <xdr:sp>
      <xdr:nvSpPr>
        <xdr:cNvPr id="14" name="テキスト ボックス 13"/>
        <xdr:cNvSpPr txBox="1"/>
      </xdr:nvSpPr>
      <xdr:spPr>
        <a:xfrm>
          <a:off x="7665085" y="12480925"/>
          <a:ext cx="5467985" cy="138493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en-US" altLang="ja-JP" sz="1400" b="1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400" b="1" u="sng">
              <a:solidFill>
                <a:srgbClr val="FF0000"/>
              </a:solidFill>
              <a:latin typeface="+mn-ea"/>
              <a:ea typeface="+mn-ea"/>
            </a:rPr>
            <a:t>支出した領収書は必ず保管</a:t>
          </a:r>
          <a:r>
            <a:rPr kumimoji="1" lang="ja-JP" altLang="en-US" sz="1400" b="0" u="none">
              <a:solidFill>
                <a:srgbClr val="FF0000"/>
              </a:solidFill>
              <a:latin typeface="+mn-ea"/>
              <a:ea typeface="+mn-ea"/>
            </a:rPr>
            <a:t>してください。振込の場合は、振込伝票で振込金額や振込手数料が分かれば可。</a:t>
          </a:r>
          <a:endParaRPr kumimoji="1" lang="en-US" altLang="ja-JP" sz="1400" b="0" u="none">
            <a:solidFill>
              <a:srgbClr val="FF0000"/>
            </a:solidFill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en-US" altLang="ja-JP" sz="1400" b="0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400" b="0" u="none">
              <a:solidFill>
                <a:srgbClr val="FF0000"/>
              </a:solidFill>
              <a:latin typeface="+mn-ea"/>
              <a:ea typeface="+mn-ea"/>
            </a:rPr>
            <a:t>領収書はレシートでも構いませんが、感熱紙のレシートはコピーをとって保管するようにしてください。</a:t>
          </a:r>
          <a:endParaRPr kumimoji="1" lang="en-US" altLang="ja-JP" sz="14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394608</xdr:colOff>
      <xdr:row>3</xdr:row>
      <xdr:rowOff>36020</xdr:rowOff>
    </xdr:from>
    <xdr:to>
      <xdr:col>8</xdr:col>
      <xdr:colOff>335377</xdr:colOff>
      <xdr:row>4</xdr:row>
      <xdr:rowOff>228922</xdr:rowOff>
    </xdr:to>
    <xdr:sp>
      <xdr:nvSpPr>
        <xdr:cNvPr id="15" name="テキスト ボックス 14"/>
        <xdr:cNvSpPr txBox="1"/>
      </xdr:nvSpPr>
      <xdr:spPr>
        <a:xfrm>
          <a:off x="4226560" y="988060"/>
          <a:ext cx="3773805" cy="36449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  <a:latin typeface="+mn-ea"/>
              <a:ea typeface="+mn-ea"/>
            </a:rPr>
            <a:t>必要に応じて、行を追加して活用してください。</a:t>
          </a:r>
          <a:endParaRPr kumimoji="1" lang="ja-JP" altLang="en-US" sz="1200" b="1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1774825</xdr:colOff>
      <xdr:row>31</xdr:row>
      <xdr:rowOff>217714</xdr:rowOff>
    </xdr:from>
    <xdr:to>
      <xdr:col>4</xdr:col>
      <xdr:colOff>54428</xdr:colOff>
      <xdr:row>32</xdr:row>
      <xdr:rowOff>204107</xdr:rowOff>
    </xdr:to>
    <xdr:cxnSp>
      <xdr:nvCxnSpPr>
        <xdr:cNvPr id="16" name="直線矢印コネクタ 15"/>
        <xdr:cNvCxnSpPr/>
      </xdr:nvCxnSpPr>
      <xdr:spPr>
        <a:xfrm flipV="1">
          <a:off x="3832225" y="11567160"/>
          <a:ext cx="53975" cy="32956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  <pageSetUpPr fitToPage="1"/>
  </sheetPr>
  <dimension ref="A1:V43"/>
  <sheetViews>
    <sheetView showZeros="0" tabSelected="1" view="pageBreakPreview" zoomScale="60" zoomScaleNormal="70" zoomScaleSheetLayoutView="60" workbookViewId="0">
      <selection activeCell="S13" sqref="S13"/>
    </sheetView>
  </sheetViews>
  <sheetFormatPr defaultColWidth="9" defaultRowHeight="13.2"/>
  <cols>
    <col min="1" max="1" width="1.25" style="153" customWidth="1"/>
    <col min="2" max="2" width="9.5" style="153" customWidth="1"/>
    <col min="3" max="3" width="17" style="153" customWidth="1"/>
    <col min="4" max="4" width="25.8796296296296" style="153" customWidth="1"/>
    <col min="5" max="5" width="9" style="153" customWidth="1"/>
    <col min="6" max="11" width="15.6296296296296" style="153" customWidth="1"/>
    <col min="12" max="12" width="7.62962962962963" style="153" customWidth="1"/>
    <col min="13" max="13" width="8.62962962962963" style="153" customWidth="1"/>
    <col min="14" max="14" width="19.3796296296296" style="153" customWidth="1"/>
    <col min="15" max="15" width="1.62962962962963" style="153" customWidth="1"/>
    <col min="16" max="16" width="9" style="153"/>
    <col min="17" max="22" width="9" style="153" customWidth="1"/>
    <col min="23" max="16384" width="9" style="153"/>
  </cols>
  <sheetData>
    <row r="1" s="151" customFormat="1" ht="24" customHeight="1" spans="2:15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51" customFormat="1" ht="24" customHeight="1" spans="2:1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="151" customFormat="1" ht="27" customHeight="1" spans="2:15">
      <c r="B3" s="8"/>
      <c r="C3" s="8"/>
      <c r="D3" s="9" t="s">
        <v>1</v>
      </c>
      <c r="E3" s="10">
        <v>30</v>
      </c>
      <c r="F3" s="11" t="s">
        <v>2</v>
      </c>
      <c r="G3" s="8"/>
      <c r="H3" s="8"/>
      <c r="I3" s="8"/>
      <c r="J3" s="8"/>
      <c r="K3" s="8"/>
      <c r="L3" s="8"/>
      <c r="M3" s="8"/>
      <c r="N3" s="8"/>
      <c r="O3" s="8"/>
    </row>
    <row r="4" s="151" customFormat="1" ht="13.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="151" customFormat="1" ht="30.75" customHeight="1" spans="2:22">
      <c r="B5" s="10"/>
      <c r="C5" s="10"/>
      <c r="D5" s="10"/>
      <c r="E5" s="10"/>
      <c r="F5" s="10"/>
      <c r="G5" s="10"/>
      <c r="H5" s="10"/>
      <c r="J5" s="100" t="s">
        <v>3</v>
      </c>
      <c r="K5" s="100"/>
      <c r="L5" s="100"/>
      <c r="M5" s="100"/>
      <c r="N5" s="100"/>
      <c r="O5" s="101"/>
      <c r="Q5" s="225"/>
      <c r="R5" s="225"/>
      <c r="S5" s="225"/>
      <c r="T5" s="225"/>
      <c r="U5" s="225"/>
      <c r="V5" s="225"/>
    </row>
    <row r="6" s="151" customFormat="1" ht="29.25" customHeight="1" spans="2:22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225"/>
      <c r="Q6" s="225"/>
      <c r="R6" s="225"/>
      <c r="S6" s="225"/>
      <c r="T6" s="225"/>
      <c r="U6" s="225"/>
      <c r="V6" s="225"/>
    </row>
    <row r="7" ht="33.75" customHeight="1" spans="2:22">
      <c r="B7" s="156" t="s">
        <v>4</v>
      </c>
      <c r="C7" s="157" t="s">
        <v>5</v>
      </c>
      <c r="D7" s="158" t="s">
        <v>6</v>
      </c>
      <c r="E7" s="159"/>
      <c r="F7" s="160" t="s">
        <v>7</v>
      </c>
      <c r="G7" s="161"/>
      <c r="H7" s="162"/>
      <c r="I7" s="226" t="s">
        <v>8</v>
      </c>
      <c r="J7" s="227"/>
      <c r="K7" s="228"/>
      <c r="L7" s="105" t="s">
        <v>9</v>
      </c>
      <c r="M7" s="229" t="s">
        <v>10</v>
      </c>
      <c r="N7" s="230" t="s">
        <v>11</v>
      </c>
      <c r="O7" s="231"/>
      <c r="Q7" s="248"/>
      <c r="R7" s="248"/>
      <c r="S7" s="248"/>
      <c r="T7" s="231"/>
      <c r="U7" s="231"/>
      <c r="V7" s="231"/>
    </row>
    <row r="8" ht="21" customHeight="1" spans="2:22">
      <c r="B8" s="163"/>
      <c r="C8" s="164"/>
      <c r="D8" s="165"/>
      <c r="E8" s="166"/>
      <c r="F8" s="167" t="s">
        <v>12</v>
      </c>
      <c r="G8" s="168" t="s">
        <v>13</v>
      </c>
      <c r="H8" s="169" t="s">
        <v>14</v>
      </c>
      <c r="I8" s="167" t="s">
        <v>12</v>
      </c>
      <c r="J8" s="168" t="s">
        <v>13</v>
      </c>
      <c r="K8" s="169" t="s">
        <v>14</v>
      </c>
      <c r="L8" s="111"/>
      <c r="M8" s="168"/>
      <c r="N8" s="232"/>
      <c r="Q8" s="259"/>
      <c r="R8" s="248"/>
      <c r="S8" s="248"/>
      <c r="T8" s="231"/>
      <c r="U8" s="231"/>
      <c r="V8" s="231"/>
    </row>
    <row r="9" ht="21" customHeight="1" spans="2:22">
      <c r="B9" s="170"/>
      <c r="C9" s="171"/>
      <c r="D9" s="172"/>
      <c r="E9" s="173"/>
      <c r="F9" s="133"/>
      <c r="G9" s="171"/>
      <c r="H9" s="174"/>
      <c r="I9" s="133"/>
      <c r="J9" s="171"/>
      <c r="K9" s="174"/>
      <c r="L9" s="115"/>
      <c r="M9" s="233"/>
      <c r="N9" s="234"/>
      <c r="Q9" s="259"/>
      <c r="R9" s="248"/>
      <c r="S9" s="248"/>
      <c r="T9" s="231"/>
      <c r="U9" s="231"/>
      <c r="V9" s="231"/>
    </row>
    <row r="10" ht="35.1" customHeight="1" spans="2:22">
      <c r="B10" s="33"/>
      <c r="C10" s="262"/>
      <c r="D10" s="263"/>
      <c r="E10" s="169"/>
      <c r="F10" s="264"/>
      <c r="G10" s="265"/>
      <c r="H10" s="266">
        <f>F10-G10</f>
        <v>0</v>
      </c>
      <c r="I10" s="289"/>
      <c r="J10" s="265"/>
      <c r="K10" s="266" t="str">
        <f t="shared" ref="K10:K23" si="0">IF((I10-J10)&gt;0,I10-J10,"")</f>
        <v/>
      </c>
      <c r="L10" s="290"/>
      <c r="M10" s="291"/>
      <c r="N10" s="292"/>
      <c r="Q10" s="260"/>
      <c r="R10" s="248"/>
      <c r="S10" s="248"/>
      <c r="T10" s="248"/>
      <c r="U10" s="231"/>
      <c r="V10" s="231"/>
    </row>
    <row r="11" ht="35.1" customHeight="1" spans="2:22">
      <c r="B11" s="44"/>
      <c r="C11" s="267"/>
      <c r="D11" s="268"/>
      <c r="E11" s="269"/>
      <c r="F11" s="270"/>
      <c r="G11" s="271"/>
      <c r="H11" s="272">
        <f t="shared" ref="H11:H15" si="1">IF((H10+F11-G11)&gt;=0,H10+F11-G11,"")</f>
        <v>0</v>
      </c>
      <c r="I11" s="270"/>
      <c r="J11" s="271"/>
      <c r="K11" s="272" t="str">
        <f t="shared" si="0"/>
        <v/>
      </c>
      <c r="L11" s="293"/>
      <c r="M11" s="294"/>
      <c r="N11" s="295"/>
      <c r="Q11" s="261"/>
      <c r="R11" s="248"/>
      <c r="S11" s="248"/>
      <c r="T11" s="248"/>
      <c r="U11" s="231"/>
      <c r="V11" s="231"/>
    </row>
    <row r="12" ht="34.5" customHeight="1" spans="2:22">
      <c r="B12" s="44"/>
      <c r="C12" s="267"/>
      <c r="D12" s="268"/>
      <c r="E12" s="269"/>
      <c r="F12" s="270"/>
      <c r="G12" s="271"/>
      <c r="H12" s="272">
        <f t="shared" si="1"/>
        <v>0</v>
      </c>
      <c r="I12" s="270"/>
      <c r="J12" s="271"/>
      <c r="K12" s="272" t="str">
        <f t="shared" si="0"/>
        <v/>
      </c>
      <c r="L12" s="293"/>
      <c r="M12" s="40"/>
      <c r="N12" s="296"/>
      <c r="Q12" s="260"/>
      <c r="R12" s="231"/>
      <c r="S12" s="231"/>
      <c r="T12" s="231"/>
      <c r="U12" s="231"/>
      <c r="V12" s="231"/>
    </row>
    <row r="13" ht="33.75" customHeight="1" spans="2:22">
      <c r="B13" s="44"/>
      <c r="C13" s="267"/>
      <c r="D13" s="268"/>
      <c r="E13" s="269"/>
      <c r="F13" s="273"/>
      <c r="G13" s="274"/>
      <c r="H13" s="272">
        <f t="shared" si="1"/>
        <v>0</v>
      </c>
      <c r="I13" s="273"/>
      <c r="J13" s="274"/>
      <c r="K13" s="272" t="str">
        <f t="shared" si="0"/>
        <v/>
      </c>
      <c r="L13" s="293"/>
      <c r="M13" s="40"/>
      <c r="N13" s="295"/>
      <c r="Q13" s="260"/>
      <c r="R13" s="231"/>
      <c r="S13" s="231"/>
      <c r="T13" s="231"/>
      <c r="U13" s="231"/>
      <c r="V13" s="231"/>
    </row>
    <row r="14" ht="33.75" customHeight="1" spans="2:22">
      <c r="B14" s="44"/>
      <c r="C14" s="267"/>
      <c r="D14" s="268"/>
      <c r="E14" s="269"/>
      <c r="F14" s="273"/>
      <c r="G14" s="274"/>
      <c r="H14" s="272">
        <f t="shared" si="1"/>
        <v>0</v>
      </c>
      <c r="I14" s="273"/>
      <c r="J14" s="274"/>
      <c r="K14" s="272" t="str">
        <f t="shared" si="0"/>
        <v/>
      </c>
      <c r="L14" s="293"/>
      <c r="M14" s="40"/>
      <c r="N14" s="295"/>
      <c r="Q14" s="231"/>
      <c r="R14" s="231"/>
      <c r="S14" s="231"/>
      <c r="T14" s="231"/>
      <c r="U14" s="231"/>
      <c r="V14" s="231"/>
    </row>
    <row r="15" ht="33.75" customHeight="1" spans="2:22">
      <c r="B15" s="44"/>
      <c r="C15" s="267"/>
      <c r="D15" s="268"/>
      <c r="E15" s="269"/>
      <c r="F15" s="273"/>
      <c r="G15" s="274"/>
      <c r="H15" s="272">
        <f t="shared" si="1"/>
        <v>0</v>
      </c>
      <c r="I15" s="273"/>
      <c r="J15" s="274"/>
      <c r="K15" s="272" t="str">
        <f t="shared" si="0"/>
        <v/>
      </c>
      <c r="L15" s="293"/>
      <c r="M15" s="40"/>
      <c r="N15" s="295"/>
      <c r="Q15" s="231"/>
      <c r="R15" s="231"/>
      <c r="S15" s="231"/>
      <c r="T15" s="231"/>
      <c r="U15" s="231"/>
      <c r="V15" s="231"/>
    </row>
    <row r="16" ht="33.75" customHeight="1" spans="2:22">
      <c r="B16" s="44"/>
      <c r="C16" s="267"/>
      <c r="D16" s="268"/>
      <c r="E16" s="269"/>
      <c r="F16" s="273"/>
      <c r="G16" s="274"/>
      <c r="H16" s="272">
        <f t="shared" ref="H16:H23" si="2">IF((H15+F16-G16)&gt;=0,H15+F16-G16,"")</f>
        <v>0</v>
      </c>
      <c r="I16" s="273"/>
      <c r="J16" s="274"/>
      <c r="K16" s="272" t="str">
        <f t="shared" si="0"/>
        <v/>
      </c>
      <c r="L16" s="293"/>
      <c r="M16" s="40"/>
      <c r="N16" s="295"/>
      <c r="Q16" s="231"/>
      <c r="R16" s="231"/>
      <c r="S16" s="231"/>
      <c r="T16" s="231"/>
      <c r="U16" s="231"/>
      <c r="V16" s="231"/>
    </row>
    <row r="17" ht="33.75" customHeight="1" spans="2:22">
      <c r="B17" s="44"/>
      <c r="C17" s="267"/>
      <c r="D17" s="268"/>
      <c r="E17" s="269"/>
      <c r="F17" s="273"/>
      <c r="G17" s="274"/>
      <c r="H17" s="272">
        <f t="shared" si="2"/>
        <v>0</v>
      </c>
      <c r="I17" s="273"/>
      <c r="J17" s="274"/>
      <c r="K17" s="272" t="str">
        <f t="shared" si="0"/>
        <v/>
      </c>
      <c r="L17" s="293"/>
      <c r="M17" s="40"/>
      <c r="N17" s="295"/>
      <c r="Q17" s="231"/>
      <c r="R17" s="231"/>
      <c r="S17" s="231"/>
      <c r="T17" s="231"/>
      <c r="U17" s="231"/>
      <c r="V17" s="231"/>
    </row>
    <row r="18" ht="33.75" customHeight="1" spans="2:22">
      <c r="B18" s="44"/>
      <c r="C18" s="267"/>
      <c r="D18" s="268"/>
      <c r="E18" s="269"/>
      <c r="F18" s="273"/>
      <c r="G18" s="274"/>
      <c r="H18" s="272">
        <f t="shared" si="2"/>
        <v>0</v>
      </c>
      <c r="I18" s="273"/>
      <c r="J18" s="274"/>
      <c r="K18" s="272" t="str">
        <f t="shared" si="0"/>
        <v/>
      </c>
      <c r="L18" s="293"/>
      <c r="M18" s="40"/>
      <c r="N18" s="295"/>
      <c r="Q18" s="231"/>
      <c r="R18" s="231"/>
      <c r="S18" s="231"/>
      <c r="T18" s="231"/>
      <c r="U18" s="231"/>
      <c r="V18" s="231"/>
    </row>
    <row r="19" ht="33.75" customHeight="1" spans="2:22">
      <c r="B19" s="44"/>
      <c r="C19" s="267"/>
      <c r="D19" s="268"/>
      <c r="E19" s="269"/>
      <c r="F19" s="273"/>
      <c r="G19" s="274"/>
      <c r="H19" s="272">
        <f t="shared" si="2"/>
        <v>0</v>
      </c>
      <c r="I19" s="273"/>
      <c r="J19" s="274"/>
      <c r="K19" s="272" t="str">
        <f t="shared" si="0"/>
        <v/>
      </c>
      <c r="L19" s="293"/>
      <c r="M19" s="40"/>
      <c r="N19" s="295"/>
      <c r="Q19" s="231"/>
      <c r="R19" s="231"/>
      <c r="S19" s="231"/>
      <c r="T19" s="231"/>
      <c r="U19" s="231"/>
      <c r="V19" s="231"/>
    </row>
    <row r="20" ht="33.75" customHeight="1" spans="2:22">
      <c r="B20" s="44"/>
      <c r="C20" s="267"/>
      <c r="D20" s="268"/>
      <c r="E20" s="269"/>
      <c r="F20" s="273"/>
      <c r="G20" s="274"/>
      <c r="H20" s="272">
        <f t="shared" si="2"/>
        <v>0</v>
      </c>
      <c r="I20" s="273"/>
      <c r="J20" s="274"/>
      <c r="K20" s="272" t="str">
        <f t="shared" si="0"/>
        <v/>
      </c>
      <c r="L20" s="293"/>
      <c r="M20" s="40"/>
      <c r="N20" s="295"/>
      <c r="Q20" s="231"/>
      <c r="R20" s="231"/>
      <c r="S20" s="231"/>
      <c r="T20" s="231"/>
      <c r="U20" s="231"/>
      <c r="V20" s="231"/>
    </row>
    <row r="21" ht="33.75" customHeight="1" spans="2:22">
      <c r="B21" s="44"/>
      <c r="C21" s="267"/>
      <c r="D21" s="268"/>
      <c r="E21" s="269"/>
      <c r="F21" s="273"/>
      <c r="G21" s="274"/>
      <c r="H21" s="272">
        <f t="shared" si="2"/>
        <v>0</v>
      </c>
      <c r="I21" s="273"/>
      <c r="J21" s="274"/>
      <c r="K21" s="272" t="str">
        <f t="shared" si="0"/>
        <v/>
      </c>
      <c r="L21" s="293"/>
      <c r="M21" s="40"/>
      <c r="N21" s="295"/>
      <c r="Q21" s="231"/>
      <c r="R21" s="231"/>
      <c r="S21" s="231"/>
      <c r="T21" s="231"/>
      <c r="U21" s="231"/>
      <c r="V21" s="231"/>
    </row>
    <row r="22" ht="33.75" customHeight="1" spans="2:22">
      <c r="B22" s="44"/>
      <c r="C22" s="267"/>
      <c r="D22" s="268"/>
      <c r="E22" s="269"/>
      <c r="F22" s="273"/>
      <c r="G22" s="274"/>
      <c r="H22" s="272">
        <f t="shared" si="2"/>
        <v>0</v>
      </c>
      <c r="I22" s="273"/>
      <c r="J22" s="274"/>
      <c r="K22" s="272" t="str">
        <f t="shared" si="0"/>
        <v/>
      </c>
      <c r="L22" s="293"/>
      <c r="M22" s="40"/>
      <c r="N22" s="295"/>
      <c r="Q22" s="231"/>
      <c r="R22" s="231"/>
      <c r="S22" s="231"/>
      <c r="T22" s="231"/>
      <c r="U22" s="231"/>
      <c r="V22" s="231"/>
    </row>
    <row r="23" ht="33.75" customHeight="1" spans="2:22">
      <c r="B23" s="275"/>
      <c r="C23" s="276"/>
      <c r="D23" s="277"/>
      <c r="E23" s="278"/>
      <c r="F23" s="279"/>
      <c r="G23" s="280"/>
      <c r="H23" s="281">
        <f t="shared" si="2"/>
        <v>0</v>
      </c>
      <c r="I23" s="279"/>
      <c r="J23" s="280"/>
      <c r="K23" s="281" t="str">
        <f t="shared" si="0"/>
        <v/>
      </c>
      <c r="L23" s="297"/>
      <c r="M23" s="298"/>
      <c r="N23" s="299"/>
      <c r="Q23" s="231"/>
      <c r="R23" s="231"/>
      <c r="S23" s="231"/>
      <c r="T23" s="231"/>
      <c r="U23" s="231"/>
      <c r="V23" s="231"/>
    </row>
    <row r="24" ht="33.75" customHeight="1" spans="2:22">
      <c r="B24" s="196" t="s">
        <v>15</v>
      </c>
      <c r="C24" s="197"/>
      <c r="D24" s="197"/>
      <c r="E24" s="198"/>
      <c r="F24" s="282" t="str">
        <f>IF(SUM(F10:F23)&gt;0,SUM(F10:F23),"")</f>
        <v/>
      </c>
      <c r="G24" s="283" t="str">
        <f>IF(SUM(G10:G23)&gt;0,SUM(G10:G23),"")</f>
        <v/>
      </c>
      <c r="H24" s="284">
        <f>H23</f>
        <v>0</v>
      </c>
      <c r="I24" s="282" t="str">
        <f t="shared" ref="I24:K24" si="3">IF(SUM(I10:I23)&gt;0,SUM(I10:I23),"")</f>
        <v/>
      </c>
      <c r="J24" s="283" t="str">
        <f t="shared" si="3"/>
        <v/>
      </c>
      <c r="K24" s="284" t="str">
        <f t="shared" si="3"/>
        <v/>
      </c>
      <c r="L24" s="137"/>
      <c r="M24" s="246"/>
      <c r="N24" s="247"/>
      <c r="Q24" s="231"/>
      <c r="R24" s="231"/>
      <c r="S24" s="231"/>
      <c r="T24" s="231"/>
      <c r="U24" s="231"/>
      <c r="V24" s="231"/>
    </row>
    <row r="25" ht="18.75" customHeight="1" spans="2:22">
      <c r="B25" s="55" t="s">
        <v>16</v>
      </c>
      <c r="C25" s="55"/>
      <c r="D25" s="202"/>
      <c r="E25" s="202"/>
      <c r="F25" s="203"/>
      <c r="G25" s="203"/>
      <c r="H25" s="204"/>
      <c r="I25" s="204"/>
      <c r="J25" s="204"/>
      <c r="K25" s="204"/>
      <c r="L25" s="248"/>
      <c r="M25" s="248"/>
      <c r="N25" s="248"/>
      <c r="Q25" s="231"/>
      <c r="R25" s="231"/>
      <c r="S25" s="231"/>
      <c r="T25" s="231"/>
      <c r="U25" s="231"/>
      <c r="V25" s="231"/>
    </row>
    <row r="26" ht="18.75" customHeight="1" spans="2:22">
      <c r="B26" s="55"/>
      <c r="C26" s="55"/>
      <c r="D26" s="202"/>
      <c r="E26" s="202"/>
      <c r="F26" s="203"/>
      <c r="G26" s="203"/>
      <c r="H26" s="204"/>
      <c r="I26" s="204"/>
      <c r="J26" s="204"/>
      <c r="K26" s="204"/>
      <c r="L26" s="248"/>
      <c r="M26" s="248"/>
      <c r="N26" s="248"/>
      <c r="Q26" s="248"/>
      <c r="R26" s="231"/>
      <c r="S26" s="231"/>
      <c r="T26" s="231"/>
      <c r="U26" s="231"/>
      <c r="V26" s="231"/>
    </row>
    <row r="27" ht="14.25" customHeight="1" spans="2:22">
      <c r="B27" s="55"/>
      <c r="C27" s="55"/>
      <c r="D27" s="202"/>
      <c r="E27" s="202"/>
      <c r="F27" s="203"/>
      <c r="G27" s="203"/>
      <c r="H27" s="204"/>
      <c r="I27" s="204"/>
      <c r="J27" s="204"/>
      <c r="K27" s="204"/>
      <c r="L27" s="248"/>
      <c r="M27" s="248"/>
      <c r="N27" s="248"/>
      <c r="Q27" s="248"/>
      <c r="R27" s="231"/>
      <c r="S27" s="231"/>
      <c r="T27" s="231"/>
      <c r="U27" s="231"/>
      <c r="V27" s="231"/>
    </row>
    <row r="28" ht="27" customHeight="1" spans="1:22">
      <c r="A28" s="59"/>
      <c r="B28" s="205" t="s">
        <v>17</v>
      </c>
      <c r="C28" s="206"/>
      <c r="D28" s="206"/>
      <c r="E28" s="206"/>
      <c r="F28" s="206"/>
      <c r="G28" s="63" t="s">
        <v>18</v>
      </c>
      <c r="H28" s="207"/>
      <c r="I28" s="205" t="s">
        <v>19</v>
      </c>
      <c r="J28" s="206"/>
      <c r="K28" s="206"/>
      <c r="L28" s="63" t="s">
        <v>18</v>
      </c>
      <c r="M28" s="206"/>
      <c r="N28" s="206"/>
      <c r="O28" s="206"/>
      <c r="Q28" s="248"/>
      <c r="R28" s="248"/>
      <c r="S28" s="248"/>
      <c r="T28" s="248"/>
      <c r="U28" s="231"/>
      <c r="V28" s="231"/>
    </row>
    <row r="29" ht="27" customHeight="1" spans="1:22">
      <c r="A29" s="59"/>
      <c r="B29" s="208" t="s">
        <v>20</v>
      </c>
      <c r="C29" s="209"/>
      <c r="D29" s="210" t="s">
        <v>7</v>
      </c>
      <c r="E29" s="211"/>
      <c r="F29" s="212" t="s">
        <v>8</v>
      </c>
      <c r="G29" s="212"/>
      <c r="H29" s="206"/>
      <c r="I29" s="249" t="s">
        <v>20</v>
      </c>
      <c r="J29" s="249"/>
      <c r="K29" s="250" t="s">
        <v>21</v>
      </c>
      <c r="L29" s="251"/>
      <c r="M29" s="59"/>
      <c r="N29" s="59"/>
      <c r="O29" s="59"/>
      <c r="Q29" s="248"/>
      <c r="R29" s="202"/>
      <c r="S29" s="202"/>
      <c r="T29" s="202"/>
      <c r="U29" s="231"/>
      <c r="V29" s="231"/>
    </row>
    <row r="30" ht="27" customHeight="1" spans="1:22">
      <c r="A30" s="59"/>
      <c r="B30" s="208" t="s">
        <v>22</v>
      </c>
      <c r="C30" s="209"/>
      <c r="D30" s="213"/>
      <c r="E30" s="214"/>
      <c r="F30" s="213"/>
      <c r="G30" s="214"/>
      <c r="H30" s="74"/>
      <c r="I30" s="252" t="s">
        <v>23</v>
      </c>
      <c r="J30" s="252"/>
      <c r="K30" s="300">
        <f>SUMIF(C10:C23,"1 日当",G10:G23)+SUMIF(C10:C23,"1 日当",J10:J23)</f>
        <v>0</v>
      </c>
      <c r="L30" s="300"/>
      <c r="M30" s="59"/>
      <c r="N30" s="59"/>
      <c r="O30" s="59"/>
      <c r="Q30" s="261"/>
      <c r="R30" s="261"/>
      <c r="S30" s="261"/>
      <c r="T30" s="261"/>
      <c r="U30" s="231"/>
      <c r="V30" s="231"/>
    </row>
    <row r="31" ht="27" customHeight="1" spans="1:22">
      <c r="A31" s="59"/>
      <c r="B31" s="215" t="s">
        <v>24</v>
      </c>
      <c r="C31" s="216"/>
      <c r="D31" s="285"/>
      <c r="E31" s="286"/>
      <c r="F31" s="285"/>
      <c r="G31" s="286"/>
      <c r="H31" s="74"/>
      <c r="I31" s="252" t="s">
        <v>25</v>
      </c>
      <c r="J31" s="252"/>
      <c r="K31" s="300">
        <f>SUMIF(C10:C23,"2 購入・リース費",G10:G23)+SUMIF(C10:C23,"2 購入・リース費",J10:J23)</f>
        <v>0</v>
      </c>
      <c r="L31" s="300"/>
      <c r="M31" s="59"/>
      <c r="N31" s="59"/>
      <c r="O31" s="59"/>
      <c r="Q31" s="261"/>
      <c r="R31" s="261"/>
      <c r="S31" s="261"/>
      <c r="T31" s="261"/>
      <c r="U31" s="231"/>
      <c r="V31" s="231"/>
    </row>
    <row r="32" ht="27" customHeight="1" spans="1:22">
      <c r="A32" s="59"/>
      <c r="B32" s="81" t="s">
        <v>15</v>
      </c>
      <c r="C32" s="82"/>
      <c r="D32" s="287" t="str">
        <f>IF(SUM(D30:E31)&gt;0,SUM(D30:E31),"")</f>
        <v/>
      </c>
      <c r="E32" s="288"/>
      <c r="F32" s="287" t="str">
        <f>IF(SUM(F30:G31)&gt;0,SUM(F30:G31),"")</f>
        <v/>
      </c>
      <c r="G32" s="288"/>
      <c r="H32" s="221"/>
      <c r="I32" s="252" t="s">
        <v>26</v>
      </c>
      <c r="J32" s="252"/>
      <c r="K32" s="300">
        <f>SUMIF(C10:C23,"3 外注費",G10:G23)+SUMIF(C10:C23,"3 外注費",J10:J23)</f>
        <v>0</v>
      </c>
      <c r="L32" s="300"/>
      <c r="M32" s="59"/>
      <c r="N32" s="59"/>
      <c r="O32" s="59"/>
      <c r="Q32" s="261"/>
      <c r="R32" s="261"/>
      <c r="S32" s="261"/>
      <c r="T32" s="261"/>
      <c r="U32" s="231"/>
      <c r="V32" s="231"/>
    </row>
    <row r="33" ht="27" customHeight="1" spans="1:22">
      <c r="A33" s="59"/>
      <c r="B33" s="222"/>
      <c r="C33" s="222"/>
      <c r="D33" s="223"/>
      <c r="E33" s="223"/>
      <c r="F33" s="223"/>
      <c r="G33" s="223"/>
      <c r="H33" s="221"/>
      <c r="I33" s="254" t="s">
        <v>27</v>
      </c>
      <c r="J33" s="254"/>
      <c r="K33" s="301">
        <f>SUMIF(C10:C23,"4 その他",G10:G23)+SUMIF(C10:C23,"4 その他",J10:J23)</f>
        <v>0</v>
      </c>
      <c r="L33" s="301"/>
      <c r="M33" s="59"/>
      <c r="N33" s="59"/>
      <c r="O33" s="59"/>
      <c r="Q33" s="55"/>
      <c r="R33" s="231"/>
      <c r="S33" s="231"/>
      <c r="T33" s="231"/>
      <c r="U33" s="231"/>
      <c r="V33" s="231"/>
    </row>
    <row r="34" ht="27" customHeight="1" spans="1:15">
      <c r="A34" s="59"/>
      <c r="B34" s="222"/>
      <c r="C34" s="222"/>
      <c r="D34" s="223"/>
      <c r="E34" s="223"/>
      <c r="F34" s="223"/>
      <c r="G34" s="223"/>
      <c r="H34" s="221"/>
      <c r="I34" s="256" t="s">
        <v>15</v>
      </c>
      <c r="J34" s="256"/>
      <c r="K34" s="302">
        <f>SUM(K30:L33)</f>
        <v>0</v>
      </c>
      <c r="L34" s="302"/>
      <c r="M34" s="59"/>
      <c r="N34" s="59"/>
      <c r="O34" s="59"/>
    </row>
    <row r="35" ht="14.25" customHeight="1" spans="2:20">
      <c r="B35" s="55"/>
      <c r="C35" s="55"/>
      <c r="D35" s="202"/>
      <c r="E35" s="202"/>
      <c r="F35" s="203"/>
      <c r="G35" s="203"/>
      <c r="H35" s="204"/>
      <c r="I35" s="204"/>
      <c r="J35" s="204"/>
      <c r="K35" s="204"/>
      <c r="L35" s="248"/>
      <c r="M35" s="248"/>
      <c r="N35" s="248"/>
      <c r="Q35" s="2"/>
      <c r="R35" s="2"/>
      <c r="S35" s="2"/>
      <c r="T35" s="2"/>
    </row>
    <row r="36" s="2" customFormat="1" ht="18" customHeight="1" spans="2:20">
      <c r="B36" s="86" t="s">
        <v>28</v>
      </c>
      <c r="C36" s="86"/>
      <c r="D36" s="87"/>
      <c r="E36" s="87"/>
      <c r="F36" s="87"/>
      <c r="G36" s="87"/>
      <c r="H36" s="88"/>
      <c r="I36" s="88"/>
      <c r="J36" s="88"/>
      <c r="K36" s="88"/>
      <c r="L36" s="88"/>
      <c r="M36" s="88"/>
      <c r="Q36" s="3"/>
      <c r="R36" s="3"/>
      <c r="S36" s="3"/>
      <c r="T36" s="3"/>
    </row>
    <row r="37" s="3" customFormat="1" ht="18" customHeight="1" spans="2:14">
      <c r="B37" s="89" t="s">
        <v>29</v>
      </c>
      <c r="C37" s="89" t="s">
        <v>30</v>
      </c>
      <c r="D37" s="90" t="s">
        <v>31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="3" customFormat="1" ht="18" customHeight="1" spans="2:14">
      <c r="B38" s="89">
        <v>1</v>
      </c>
      <c r="C38" s="89" t="s">
        <v>32</v>
      </c>
      <c r="D38" s="91" t="s">
        <v>33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="3" customFormat="1" ht="18" customHeight="1" spans="2:14">
      <c r="B39" s="89">
        <v>2</v>
      </c>
      <c r="C39" s="89" t="s">
        <v>34</v>
      </c>
      <c r="D39" s="92" t="s">
        <v>35</v>
      </c>
      <c r="E39" s="92"/>
      <c r="F39" s="92"/>
      <c r="G39" s="92"/>
      <c r="H39" s="92"/>
      <c r="I39" s="92"/>
      <c r="J39" s="92"/>
      <c r="K39" s="92"/>
      <c r="L39" s="92"/>
      <c r="M39" s="92"/>
      <c r="N39" s="92"/>
    </row>
    <row r="40" s="3" customFormat="1" ht="18" customHeight="1" spans="2:20">
      <c r="B40" s="89">
        <v>3</v>
      </c>
      <c r="C40" s="89" t="s">
        <v>36</v>
      </c>
      <c r="D40" s="93" t="s">
        <v>37</v>
      </c>
      <c r="E40" s="94"/>
      <c r="F40" s="94"/>
      <c r="G40" s="94"/>
      <c r="H40" s="94"/>
      <c r="I40" s="94"/>
      <c r="J40" s="94"/>
      <c r="K40" s="94"/>
      <c r="L40" s="94"/>
      <c r="M40" s="94"/>
      <c r="N40" s="148"/>
      <c r="Q40" s="2"/>
      <c r="R40" s="2"/>
      <c r="S40" s="2"/>
      <c r="T40" s="2"/>
    </row>
    <row r="41" s="2" customFormat="1" ht="18" customHeight="1" spans="2:20">
      <c r="B41" s="95">
        <v>4</v>
      </c>
      <c r="C41" s="95" t="s">
        <v>38</v>
      </c>
      <c r="D41" s="93" t="s">
        <v>39</v>
      </c>
      <c r="E41" s="94"/>
      <c r="F41" s="94"/>
      <c r="G41" s="94"/>
      <c r="H41" s="94"/>
      <c r="I41" s="94"/>
      <c r="J41" s="94"/>
      <c r="K41" s="94"/>
      <c r="L41" s="94"/>
      <c r="M41" s="94"/>
      <c r="N41" s="148"/>
      <c r="Q41" s="152"/>
      <c r="R41" s="152"/>
      <c r="S41" s="152"/>
      <c r="T41" s="152"/>
    </row>
    <row r="42" s="152" customFormat="1" ht="20.1" customHeight="1" spans="2:20">
      <c r="B42" s="86"/>
      <c r="C42" s="86"/>
      <c r="D42" s="97"/>
      <c r="E42" s="97"/>
      <c r="F42" s="97"/>
      <c r="G42" s="86"/>
      <c r="H42" s="86"/>
      <c r="I42" s="86"/>
      <c r="J42" s="86"/>
      <c r="K42" s="86"/>
      <c r="L42" s="86"/>
      <c r="M42" s="86"/>
      <c r="Q42" s="153"/>
      <c r="R42" s="153"/>
      <c r="S42" s="153"/>
      <c r="T42" s="153"/>
    </row>
    <row r="43" ht="18.75" customHeight="1" spans="2:3">
      <c r="B43" s="99"/>
      <c r="C43" s="99"/>
    </row>
  </sheetData>
  <mergeCells count="60">
    <mergeCell ref="K5:N5"/>
    <mergeCell ref="F7:H7"/>
    <mergeCell ref="I7:K7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E24"/>
    <mergeCell ref="B29:C29"/>
    <mergeCell ref="D29:E29"/>
    <mergeCell ref="F29:G29"/>
    <mergeCell ref="I29:J29"/>
    <mergeCell ref="K29:L29"/>
    <mergeCell ref="B30:C30"/>
    <mergeCell ref="D30:E30"/>
    <mergeCell ref="F30:G30"/>
    <mergeCell ref="I30:J30"/>
    <mergeCell ref="K30:L30"/>
    <mergeCell ref="B31:C31"/>
    <mergeCell ref="D31:E31"/>
    <mergeCell ref="F31:G31"/>
    <mergeCell ref="I31:J31"/>
    <mergeCell ref="K31:L31"/>
    <mergeCell ref="B32:C32"/>
    <mergeCell ref="D32:E32"/>
    <mergeCell ref="F32:G32"/>
    <mergeCell ref="I32:J32"/>
    <mergeCell ref="K32:L32"/>
    <mergeCell ref="I33:J33"/>
    <mergeCell ref="K33:L33"/>
    <mergeCell ref="I34:J34"/>
    <mergeCell ref="K34:L34"/>
    <mergeCell ref="D37:N37"/>
    <mergeCell ref="D38:N38"/>
    <mergeCell ref="D39:N39"/>
    <mergeCell ref="D40:N40"/>
    <mergeCell ref="D41:N41"/>
    <mergeCell ref="B7:B9"/>
    <mergeCell ref="C7:C9"/>
    <mergeCell ref="F8:F9"/>
    <mergeCell ref="G8:G9"/>
    <mergeCell ref="H8:H9"/>
    <mergeCell ref="I8:I9"/>
    <mergeCell ref="J8:J9"/>
    <mergeCell ref="K8:K9"/>
    <mergeCell ref="L7:L9"/>
    <mergeCell ref="M7:M9"/>
    <mergeCell ref="N7:N9"/>
    <mergeCell ref="Q8:Q9"/>
    <mergeCell ref="D7:E9"/>
  </mergeCells>
  <dataValidations count="1">
    <dataValidation type="list" allowBlank="1" showInputMessage="1" showErrorMessage="1" sqref="C10:C23">
      <formula1>"1 日当,2 購入・リース費,3 外注費,4 その他"</formula1>
    </dataValidation>
  </dataValidations>
  <pageMargins left="0.699305555555556" right="0.699305555555556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  <pageSetUpPr fitToPage="1"/>
  </sheetPr>
  <dimension ref="A1:V43"/>
  <sheetViews>
    <sheetView showZeros="0" view="pageBreakPreview" zoomScale="70" zoomScaleNormal="70" zoomScaleSheetLayoutView="70" workbookViewId="0">
      <selection activeCell="T33" sqref="T33"/>
    </sheetView>
  </sheetViews>
  <sheetFormatPr defaultColWidth="9" defaultRowHeight="13.2"/>
  <cols>
    <col min="1" max="1" width="1.25" style="153" customWidth="1"/>
    <col min="2" max="2" width="11.75" style="153" customWidth="1"/>
    <col min="3" max="3" width="17" style="153" customWidth="1"/>
    <col min="4" max="4" width="25.8796296296296" style="153" customWidth="1"/>
    <col min="5" max="5" width="9" style="153" customWidth="1"/>
    <col min="6" max="11" width="15.6296296296296" style="153" customWidth="1"/>
    <col min="12" max="12" width="7.62962962962963" style="153" customWidth="1"/>
    <col min="13" max="13" width="11.8796296296296" style="153" customWidth="1"/>
    <col min="14" max="14" width="19.3796296296296" style="153" customWidth="1"/>
    <col min="15" max="15" width="1.62962962962963" style="153" customWidth="1"/>
    <col min="16" max="16" width="9" style="153"/>
    <col min="17" max="22" width="9" style="153" customWidth="1"/>
    <col min="23" max="16384" width="9" style="153"/>
  </cols>
  <sheetData>
    <row r="1" s="151" customFormat="1" ht="24" customHeight="1" spans="2:15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51" customFormat="1" ht="24" customHeight="1" spans="2:1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="151" customFormat="1" ht="27" customHeight="1" spans="2:15">
      <c r="B3" s="8"/>
      <c r="C3" s="8"/>
      <c r="D3" s="9" t="s">
        <v>1</v>
      </c>
      <c r="E3" s="10">
        <v>30</v>
      </c>
      <c r="F3" s="11" t="s">
        <v>2</v>
      </c>
      <c r="G3" s="8"/>
      <c r="H3" s="8"/>
      <c r="I3" s="8"/>
      <c r="J3" s="8"/>
      <c r="K3" s="8"/>
      <c r="L3" s="8"/>
      <c r="M3" s="8"/>
      <c r="N3" s="8"/>
      <c r="O3" s="8"/>
    </row>
    <row r="4" s="151" customFormat="1" ht="13.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="151" customFormat="1" ht="30.75" customHeight="1" spans="2:22">
      <c r="B5" s="10"/>
      <c r="C5" s="10"/>
      <c r="D5" s="10"/>
      <c r="E5" s="10"/>
      <c r="F5" s="10"/>
      <c r="G5" s="10"/>
      <c r="H5" s="10"/>
      <c r="J5" s="100" t="s">
        <v>3</v>
      </c>
      <c r="K5" s="224" t="s">
        <v>40</v>
      </c>
      <c r="L5" s="224"/>
      <c r="M5" s="224"/>
      <c r="N5" s="224"/>
      <c r="O5" s="101"/>
      <c r="Q5" s="225"/>
      <c r="R5" s="225"/>
      <c r="S5" s="225"/>
      <c r="T5" s="225"/>
      <c r="U5" s="225"/>
      <c r="V5" s="225"/>
    </row>
    <row r="6" s="151" customFormat="1" ht="29.25" customHeight="1" spans="2:22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225"/>
      <c r="Q6" s="225"/>
      <c r="R6" s="225"/>
      <c r="S6" s="225"/>
      <c r="T6" s="225"/>
      <c r="U6" s="225"/>
      <c r="V6" s="225"/>
    </row>
    <row r="7" ht="33.75" customHeight="1" spans="2:22">
      <c r="B7" s="156" t="s">
        <v>4</v>
      </c>
      <c r="C7" s="157" t="s">
        <v>5</v>
      </c>
      <c r="D7" s="158" t="s">
        <v>6</v>
      </c>
      <c r="E7" s="159"/>
      <c r="F7" s="160" t="s">
        <v>7</v>
      </c>
      <c r="G7" s="161"/>
      <c r="H7" s="162"/>
      <c r="I7" s="226" t="s">
        <v>8</v>
      </c>
      <c r="J7" s="227"/>
      <c r="K7" s="228"/>
      <c r="L7" s="105" t="s">
        <v>9</v>
      </c>
      <c r="M7" s="229" t="s">
        <v>10</v>
      </c>
      <c r="N7" s="230" t="s">
        <v>11</v>
      </c>
      <c r="O7" s="231"/>
      <c r="Q7" s="248"/>
      <c r="R7" s="248"/>
      <c r="S7" s="248"/>
      <c r="T7" s="231"/>
      <c r="U7" s="231"/>
      <c r="V7" s="231"/>
    </row>
    <row r="8" ht="21" customHeight="1" spans="2:22">
      <c r="B8" s="163"/>
      <c r="C8" s="164"/>
      <c r="D8" s="165"/>
      <c r="E8" s="166"/>
      <c r="F8" s="167" t="s">
        <v>12</v>
      </c>
      <c r="G8" s="168" t="s">
        <v>13</v>
      </c>
      <c r="H8" s="169" t="s">
        <v>14</v>
      </c>
      <c r="I8" s="167" t="s">
        <v>12</v>
      </c>
      <c r="J8" s="168" t="s">
        <v>13</v>
      </c>
      <c r="K8" s="169" t="s">
        <v>14</v>
      </c>
      <c r="L8" s="111"/>
      <c r="M8" s="168"/>
      <c r="N8" s="232"/>
      <c r="Q8" s="259"/>
      <c r="R8" s="248"/>
      <c r="S8" s="248"/>
      <c r="T8" s="231"/>
      <c r="U8" s="231"/>
      <c r="V8" s="231"/>
    </row>
    <row r="9" ht="21" customHeight="1" spans="2:22">
      <c r="B9" s="170"/>
      <c r="C9" s="171"/>
      <c r="D9" s="172"/>
      <c r="E9" s="173"/>
      <c r="F9" s="133"/>
      <c r="G9" s="171"/>
      <c r="H9" s="174"/>
      <c r="I9" s="133"/>
      <c r="J9" s="171"/>
      <c r="K9" s="174"/>
      <c r="L9" s="115"/>
      <c r="M9" s="233"/>
      <c r="N9" s="234"/>
      <c r="Q9" s="259"/>
      <c r="R9" s="248"/>
      <c r="S9" s="248"/>
      <c r="T9" s="231"/>
      <c r="U9" s="231"/>
      <c r="V9" s="231"/>
    </row>
    <row r="10" ht="35.1" customHeight="1" spans="2:22">
      <c r="B10" s="175">
        <v>42826</v>
      </c>
      <c r="C10" s="176"/>
      <c r="D10" s="177" t="s">
        <v>41</v>
      </c>
      <c r="E10" s="178"/>
      <c r="F10" s="179">
        <v>30000</v>
      </c>
      <c r="G10" s="180"/>
      <c r="H10" s="181">
        <f>F10-G10</f>
        <v>30000</v>
      </c>
      <c r="I10" s="179"/>
      <c r="J10" s="180"/>
      <c r="K10" s="181">
        <f>I10-J10</f>
        <v>0</v>
      </c>
      <c r="L10" s="235"/>
      <c r="M10" s="236"/>
      <c r="N10" s="237"/>
      <c r="Q10" s="260"/>
      <c r="R10" s="248"/>
      <c r="S10" s="248"/>
      <c r="T10" s="248"/>
      <c r="U10" s="231"/>
      <c r="V10" s="231"/>
    </row>
    <row r="11" ht="35.1" customHeight="1" spans="2:22">
      <c r="B11" s="182">
        <v>42830</v>
      </c>
      <c r="C11" s="183" t="s">
        <v>42</v>
      </c>
      <c r="D11" s="184" t="s">
        <v>43</v>
      </c>
      <c r="E11" s="185"/>
      <c r="F11" s="186"/>
      <c r="G11" s="187">
        <v>7500</v>
      </c>
      <c r="H11" s="188">
        <f t="shared" ref="H11:H15" si="0">IF((H10+F11-G11)&gt;=0,H10+F11-G11,"")</f>
        <v>22500</v>
      </c>
      <c r="I11" s="186"/>
      <c r="J11" s="187"/>
      <c r="K11" s="188">
        <f t="shared" ref="K11:K15" si="1">IF((K10+I11-J11)&gt;=0,K10+I11-J11,"")</f>
        <v>0</v>
      </c>
      <c r="L11" s="238">
        <v>1</v>
      </c>
      <c r="M11" s="239">
        <v>42840</v>
      </c>
      <c r="N11" s="240"/>
      <c r="Q11" s="261"/>
      <c r="R11" s="248"/>
      <c r="S11" s="248"/>
      <c r="T11" s="248"/>
      <c r="U11" s="231"/>
      <c r="V11" s="231"/>
    </row>
    <row r="12" ht="34.5" customHeight="1" spans="2:22">
      <c r="B12" s="182">
        <v>42972</v>
      </c>
      <c r="C12" s="183"/>
      <c r="D12" s="184" t="s">
        <v>44</v>
      </c>
      <c r="E12" s="185"/>
      <c r="F12" s="186">
        <v>350000</v>
      </c>
      <c r="G12" s="187"/>
      <c r="H12" s="188">
        <f t="shared" si="0"/>
        <v>372500</v>
      </c>
      <c r="I12" s="186">
        <v>280000</v>
      </c>
      <c r="J12" s="187"/>
      <c r="K12" s="188">
        <f t="shared" si="1"/>
        <v>280000</v>
      </c>
      <c r="L12" s="238"/>
      <c r="M12" s="239"/>
      <c r="N12" s="241"/>
      <c r="Q12" s="260"/>
      <c r="R12" s="231"/>
      <c r="S12" s="231"/>
      <c r="T12" s="231"/>
      <c r="U12" s="231"/>
      <c r="V12" s="231"/>
    </row>
    <row r="13" ht="33.75" customHeight="1" spans="2:22">
      <c r="B13" s="182">
        <v>42977</v>
      </c>
      <c r="C13" s="183" t="s">
        <v>45</v>
      </c>
      <c r="D13" s="184" t="s">
        <v>46</v>
      </c>
      <c r="E13" s="185"/>
      <c r="F13" s="186"/>
      <c r="G13" s="187">
        <v>50000</v>
      </c>
      <c r="H13" s="188">
        <f t="shared" si="0"/>
        <v>322500</v>
      </c>
      <c r="I13" s="186"/>
      <c r="J13" s="187"/>
      <c r="K13" s="188">
        <f t="shared" si="1"/>
        <v>280000</v>
      </c>
      <c r="L13" s="238">
        <v>2</v>
      </c>
      <c r="M13" s="239">
        <v>42840</v>
      </c>
      <c r="N13" s="240"/>
      <c r="Q13" s="260"/>
      <c r="R13" s="231"/>
      <c r="S13" s="231"/>
      <c r="T13" s="231"/>
      <c r="U13" s="231"/>
      <c r="V13" s="231"/>
    </row>
    <row r="14" ht="33.75" customHeight="1" spans="2:22">
      <c r="B14" s="182">
        <v>42988</v>
      </c>
      <c r="C14" s="183" t="s">
        <v>47</v>
      </c>
      <c r="D14" s="184" t="s">
        <v>48</v>
      </c>
      <c r="E14" s="185"/>
      <c r="F14" s="186"/>
      <c r="G14" s="187">
        <v>8000</v>
      </c>
      <c r="H14" s="188">
        <f t="shared" si="0"/>
        <v>314500</v>
      </c>
      <c r="I14" s="186"/>
      <c r="J14" s="187"/>
      <c r="K14" s="188">
        <f t="shared" si="1"/>
        <v>280000</v>
      </c>
      <c r="L14" s="238">
        <v>3</v>
      </c>
      <c r="M14" s="239">
        <v>42998</v>
      </c>
      <c r="N14" s="240"/>
      <c r="Q14" s="231"/>
      <c r="R14" s="231"/>
      <c r="S14" s="231"/>
      <c r="T14" s="231"/>
      <c r="U14" s="231"/>
      <c r="V14" s="231"/>
    </row>
    <row r="15" ht="33.75" customHeight="1" spans="2:22">
      <c r="B15" s="182">
        <v>43023</v>
      </c>
      <c r="C15" s="183" t="s">
        <v>45</v>
      </c>
      <c r="D15" s="184" t="s">
        <v>49</v>
      </c>
      <c r="E15" s="185"/>
      <c r="F15" s="186"/>
      <c r="G15" s="187">
        <v>50000</v>
      </c>
      <c r="H15" s="188">
        <f t="shared" si="0"/>
        <v>264500</v>
      </c>
      <c r="I15" s="186"/>
      <c r="J15" s="187"/>
      <c r="K15" s="188">
        <f t="shared" si="1"/>
        <v>280000</v>
      </c>
      <c r="L15" s="238">
        <v>4</v>
      </c>
      <c r="M15" s="239">
        <v>42998</v>
      </c>
      <c r="N15" s="240"/>
      <c r="Q15" s="231"/>
      <c r="R15" s="231"/>
      <c r="S15" s="231"/>
      <c r="T15" s="231"/>
      <c r="U15" s="231"/>
      <c r="V15" s="231"/>
    </row>
    <row r="16" ht="33.75" customHeight="1" spans="2:22">
      <c r="B16" s="182">
        <v>43069</v>
      </c>
      <c r="C16" s="183" t="s">
        <v>45</v>
      </c>
      <c r="D16" s="184" t="s">
        <v>50</v>
      </c>
      <c r="E16" s="185"/>
      <c r="F16" s="186"/>
      <c r="G16" s="187">
        <v>50000</v>
      </c>
      <c r="H16" s="188">
        <f t="shared" ref="H16:H23" si="2">IF((H15+F16-G16)&gt;=0,H15+F16-G16,"")</f>
        <v>214500</v>
      </c>
      <c r="I16" s="186"/>
      <c r="J16" s="187"/>
      <c r="K16" s="188">
        <f t="shared" ref="K16:K23" si="3">IF((K15+I16-J16)&gt;=0,K15+I16-J16,"")</f>
        <v>280000</v>
      </c>
      <c r="L16" s="238">
        <v>5</v>
      </c>
      <c r="M16" s="239">
        <v>43062</v>
      </c>
      <c r="N16" s="240"/>
      <c r="Q16" s="231"/>
      <c r="R16" s="231"/>
      <c r="S16" s="231"/>
      <c r="T16" s="231"/>
      <c r="U16" s="231"/>
      <c r="V16" s="231"/>
    </row>
    <row r="17" ht="33.75" customHeight="1" spans="2:22">
      <c r="B17" s="182">
        <v>43084</v>
      </c>
      <c r="C17" s="183"/>
      <c r="D17" s="184" t="s">
        <v>44</v>
      </c>
      <c r="E17" s="185"/>
      <c r="F17" s="186">
        <v>150000</v>
      </c>
      <c r="G17" s="187"/>
      <c r="H17" s="188">
        <f t="shared" si="2"/>
        <v>364500</v>
      </c>
      <c r="I17" s="186">
        <v>120000</v>
      </c>
      <c r="J17" s="187"/>
      <c r="K17" s="188">
        <f t="shared" si="3"/>
        <v>400000</v>
      </c>
      <c r="L17" s="238"/>
      <c r="M17" s="239"/>
      <c r="N17" s="240"/>
      <c r="Q17" s="231"/>
      <c r="R17" s="231"/>
      <c r="S17" s="231"/>
      <c r="T17" s="231"/>
      <c r="U17" s="231"/>
      <c r="V17" s="231"/>
    </row>
    <row r="18" ht="33.75" customHeight="1" spans="2:22">
      <c r="B18" s="182">
        <v>42809</v>
      </c>
      <c r="C18" s="183" t="s">
        <v>51</v>
      </c>
      <c r="D18" s="184" t="s">
        <v>52</v>
      </c>
      <c r="E18" s="185"/>
      <c r="F18" s="186"/>
      <c r="G18" s="187"/>
      <c r="H18" s="188">
        <f t="shared" si="2"/>
        <v>364500</v>
      </c>
      <c r="I18" s="186"/>
      <c r="J18" s="187">
        <v>400000</v>
      </c>
      <c r="K18" s="188">
        <f t="shared" si="3"/>
        <v>0</v>
      </c>
      <c r="L18" s="238">
        <v>6</v>
      </c>
      <c r="M18" s="239">
        <v>42804</v>
      </c>
      <c r="N18" s="240"/>
      <c r="Q18" s="231"/>
      <c r="R18" s="231"/>
      <c r="S18" s="231"/>
      <c r="T18" s="231"/>
      <c r="U18" s="231"/>
      <c r="V18" s="231"/>
    </row>
    <row r="19" ht="33.75" customHeight="1" spans="2:22">
      <c r="B19" s="182" t="s">
        <v>53</v>
      </c>
      <c r="C19" s="183"/>
      <c r="D19" s="184" t="s">
        <v>54</v>
      </c>
      <c r="E19" s="185"/>
      <c r="F19" s="186"/>
      <c r="G19" s="187"/>
      <c r="H19" s="188" t="s">
        <v>55</v>
      </c>
      <c r="I19" s="186"/>
      <c r="J19" s="187"/>
      <c r="K19" s="188">
        <f t="shared" si="3"/>
        <v>0</v>
      </c>
      <c r="L19" s="238"/>
      <c r="M19" s="239"/>
      <c r="N19" s="240"/>
      <c r="Q19" s="231"/>
      <c r="R19" s="231"/>
      <c r="S19" s="231"/>
      <c r="T19" s="231"/>
      <c r="U19" s="231"/>
      <c r="V19" s="231"/>
    </row>
    <row r="20" ht="33.75" customHeight="1" spans="2:22">
      <c r="B20" s="182">
        <v>42819</v>
      </c>
      <c r="C20" s="183" t="s">
        <v>47</v>
      </c>
      <c r="D20" s="184" t="s">
        <v>56</v>
      </c>
      <c r="E20" s="185"/>
      <c r="F20" s="186"/>
      <c r="G20" s="187">
        <v>20000</v>
      </c>
      <c r="H20" s="188">
        <v>200000</v>
      </c>
      <c r="I20" s="186"/>
      <c r="J20" s="187"/>
      <c r="K20" s="188">
        <f t="shared" si="3"/>
        <v>0</v>
      </c>
      <c r="L20" s="238">
        <v>17</v>
      </c>
      <c r="M20" s="239" t="s">
        <v>57</v>
      </c>
      <c r="N20" s="240"/>
      <c r="Q20" s="231"/>
      <c r="R20" s="231"/>
      <c r="S20" s="231"/>
      <c r="T20" s="231"/>
      <c r="U20" s="231"/>
      <c r="V20" s="231"/>
    </row>
    <row r="21" ht="33.75" customHeight="1" spans="2:22">
      <c r="B21" s="182">
        <v>42821</v>
      </c>
      <c r="C21" s="183" t="s">
        <v>45</v>
      </c>
      <c r="D21" s="184" t="s">
        <v>58</v>
      </c>
      <c r="E21" s="185"/>
      <c r="F21" s="186"/>
      <c r="G21" s="187">
        <v>50000</v>
      </c>
      <c r="H21" s="188">
        <f t="shared" si="2"/>
        <v>150000</v>
      </c>
      <c r="I21" s="186"/>
      <c r="J21" s="187"/>
      <c r="K21" s="188">
        <f t="shared" si="3"/>
        <v>0</v>
      </c>
      <c r="L21" s="238">
        <v>18</v>
      </c>
      <c r="M21" s="239">
        <v>42819</v>
      </c>
      <c r="N21" s="240"/>
      <c r="Q21" s="231"/>
      <c r="R21" s="231"/>
      <c r="S21" s="231"/>
      <c r="T21" s="231"/>
      <c r="U21" s="231"/>
      <c r="V21" s="231"/>
    </row>
    <row r="22" ht="33.75" customHeight="1" spans="2:22">
      <c r="B22" s="182">
        <v>42822</v>
      </c>
      <c r="C22" s="183" t="s">
        <v>42</v>
      </c>
      <c r="D22" s="184" t="s">
        <v>59</v>
      </c>
      <c r="E22" s="185"/>
      <c r="F22" s="186"/>
      <c r="G22" s="187">
        <v>80000</v>
      </c>
      <c r="H22" s="188">
        <f t="shared" si="2"/>
        <v>70000</v>
      </c>
      <c r="I22" s="186"/>
      <c r="J22" s="187"/>
      <c r="K22" s="188">
        <f t="shared" si="3"/>
        <v>0</v>
      </c>
      <c r="L22" s="238">
        <v>19</v>
      </c>
      <c r="M22" s="239" t="s">
        <v>57</v>
      </c>
      <c r="N22" s="240"/>
      <c r="Q22" s="231"/>
      <c r="R22" s="231"/>
      <c r="S22" s="231"/>
      <c r="T22" s="231"/>
      <c r="U22" s="231"/>
      <c r="V22" s="231"/>
    </row>
    <row r="23" ht="33.75" customHeight="1" spans="2:22">
      <c r="B23" s="189"/>
      <c r="C23" s="190"/>
      <c r="D23" s="191"/>
      <c r="E23" s="192"/>
      <c r="F23" s="193"/>
      <c r="G23" s="194"/>
      <c r="H23" s="195">
        <f t="shared" si="2"/>
        <v>70000</v>
      </c>
      <c r="I23" s="193"/>
      <c r="J23" s="194"/>
      <c r="K23" s="188">
        <f t="shared" si="3"/>
        <v>0</v>
      </c>
      <c r="L23" s="242"/>
      <c r="M23" s="243"/>
      <c r="N23" s="244"/>
      <c r="Q23" s="231"/>
      <c r="R23" s="231"/>
      <c r="S23" s="231"/>
      <c r="T23" s="231"/>
      <c r="U23" s="231"/>
      <c r="V23" s="231"/>
    </row>
    <row r="24" ht="33.75" customHeight="1" spans="2:22">
      <c r="B24" s="196" t="s">
        <v>15</v>
      </c>
      <c r="C24" s="197"/>
      <c r="D24" s="197"/>
      <c r="E24" s="198"/>
      <c r="F24" s="199">
        <f t="shared" ref="F24:J24" si="4">IF(SUM(F10:F23)&gt;0,SUM(F10:F23),"")</f>
        <v>530000</v>
      </c>
      <c r="G24" s="200">
        <f t="shared" si="4"/>
        <v>315500</v>
      </c>
      <c r="H24" s="201">
        <f>H23</f>
        <v>70000</v>
      </c>
      <c r="I24" s="199">
        <f t="shared" si="4"/>
        <v>400000</v>
      </c>
      <c r="J24" s="200">
        <f t="shared" si="4"/>
        <v>400000</v>
      </c>
      <c r="K24" s="245">
        <f>K23</f>
        <v>0</v>
      </c>
      <c r="L24" s="137"/>
      <c r="M24" s="246"/>
      <c r="N24" s="247"/>
      <c r="Q24" s="231"/>
      <c r="R24" s="231"/>
      <c r="S24" s="231"/>
      <c r="T24" s="231"/>
      <c r="U24" s="231"/>
      <c r="V24" s="231"/>
    </row>
    <row r="25" ht="18.75" customHeight="1" spans="2:22">
      <c r="B25" s="55" t="s">
        <v>16</v>
      </c>
      <c r="C25" s="55"/>
      <c r="D25" s="202"/>
      <c r="E25" s="202"/>
      <c r="F25" s="203"/>
      <c r="G25" s="203"/>
      <c r="H25" s="204"/>
      <c r="I25" s="204"/>
      <c r="J25" s="204"/>
      <c r="K25" s="204"/>
      <c r="L25" s="248"/>
      <c r="M25" s="248"/>
      <c r="N25" s="248"/>
      <c r="Q25" s="231"/>
      <c r="R25" s="231"/>
      <c r="S25" s="231"/>
      <c r="T25" s="231"/>
      <c r="U25" s="231"/>
      <c r="V25" s="231"/>
    </row>
    <row r="26" ht="18.75" customHeight="1" spans="2:22">
      <c r="B26" s="55" t="s">
        <v>60</v>
      </c>
      <c r="C26" s="55"/>
      <c r="D26" s="202"/>
      <c r="E26" s="202"/>
      <c r="F26" s="203"/>
      <c r="G26" s="203"/>
      <c r="H26" s="204"/>
      <c r="I26" s="204"/>
      <c r="J26" s="204"/>
      <c r="K26" s="204"/>
      <c r="L26" s="248"/>
      <c r="M26" s="248"/>
      <c r="N26" s="248"/>
      <c r="Q26" s="248"/>
      <c r="R26" s="231"/>
      <c r="S26" s="231"/>
      <c r="T26" s="231"/>
      <c r="U26" s="231"/>
      <c r="V26" s="231"/>
    </row>
    <row r="27" ht="14.25" customHeight="1" spans="2:22">
      <c r="B27" s="55"/>
      <c r="C27" s="55"/>
      <c r="D27" s="202"/>
      <c r="E27" s="202"/>
      <c r="F27" s="203"/>
      <c r="G27" s="203"/>
      <c r="H27" s="204"/>
      <c r="I27" s="204"/>
      <c r="J27" s="204"/>
      <c r="K27" s="204"/>
      <c r="L27" s="248"/>
      <c r="M27" s="248"/>
      <c r="N27" s="248"/>
      <c r="Q27" s="248"/>
      <c r="R27" s="231"/>
      <c r="S27" s="231"/>
      <c r="T27" s="231"/>
      <c r="U27" s="231"/>
      <c r="V27" s="231"/>
    </row>
    <row r="28" ht="27" customHeight="1" spans="1:22">
      <c r="A28" s="59"/>
      <c r="B28" s="205" t="s">
        <v>17</v>
      </c>
      <c r="C28" s="206"/>
      <c r="D28" s="206"/>
      <c r="E28" s="206"/>
      <c r="F28" s="206"/>
      <c r="G28" s="63" t="s">
        <v>18</v>
      </c>
      <c r="H28" s="207"/>
      <c r="I28" s="205" t="s">
        <v>19</v>
      </c>
      <c r="J28" s="206"/>
      <c r="K28" s="206"/>
      <c r="L28" s="63" t="s">
        <v>18</v>
      </c>
      <c r="M28" s="206"/>
      <c r="N28" s="206"/>
      <c r="O28" s="206"/>
      <c r="Q28" s="248"/>
      <c r="R28" s="248"/>
      <c r="S28" s="248"/>
      <c r="T28" s="248"/>
      <c r="U28" s="231"/>
      <c r="V28" s="231"/>
    </row>
    <row r="29" ht="27" customHeight="1" spans="1:22">
      <c r="A29" s="59"/>
      <c r="B29" s="208" t="s">
        <v>20</v>
      </c>
      <c r="C29" s="209"/>
      <c r="D29" s="210" t="s">
        <v>7</v>
      </c>
      <c r="E29" s="211"/>
      <c r="F29" s="212" t="s">
        <v>8</v>
      </c>
      <c r="G29" s="212"/>
      <c r="H29" s="206"/>
      <c r="I29" s="249" t="s">
        <v>20</v>
      </c>
      <c r="J29" s="249"/>
      <c r="K29" s="250" t="s">
        <v>21</v>
      </c>
      <c r="L29" s="251"/>
      <c r="M29" s="59"/>
      <c r="N29" s="59"/>
      <c r="O29" s="59"/>
      <c r="Q29" s="248"/>
      <c r="R29" s="202"/>
      <c r="S29" s="202"/>
      <c r="T29" s="202"/>
      <c r="U29" s="231"/>
      <c r="V29" s="231"/>
    </row>
    <row r="30" ht="27" customHeight="1" spans="1:22">
      <c r="A30" s="59"/>
      <c r="B30" s="208" t="s">
        <v>22</v>
      </c>
      <c r="C30" s="209"/>
      <c r="D30" s="213"/>
      <c r="E30" s="214"/>
      <c r="F30" s="213"/>
      <c r="G30" s="214"/>
      <c r="H30" s="74"/>
      <c r="I30" s="252" t="s">
        <v>23</v>
      </c>
      <c r="J30" s="252"/>
      <c r="K30" s="253">
        <f>SUMIF(C10:C23,"1 日当",G10:G23)+SUMIF(C10:C23,"1 日当",J10:J23)</f>
        <v>200000</v>
      </c>
      <c r="L30" s="253"/>
      <c r="M30" s="59"/>
      <c r="N30" s="59"/>
      <c r="O30" s="59"/>
      <c r="Q30" s="261"/>
      <c r="R30" s="261"/>
      <c r="S30" s="261"/>
      <c r="T30" s="261"/>
      <c r="U30" s="231"/>
      <c r="V30" s="231"/>
    </row>
    <row r="31" ht="27" customHeight="1" spans="1:22">
      <c r="A31" s="59"/>
      <c r="B31" s="215" t="s">
        <v>24</v>
      </c>
      <c r="C31" s="216"/>
      <c r="D31" s="217">
        <f>H24</f>
        <v>70000</v>
      </c>
      <c r="E31" s="218"/>
      <c r="F31" s="217">
        <f>K24</f>
        <v>0</v>
      </c>
      <c r="G31" s="218"/>
      <c r="H31" s="74"/>
      <c r="I31" s="252" t="s">
        <v>25</v>
      </c>
      <c r="J31" s="252"/>
      <c r="K31" s="253">
        <f>SUMIF(C10:C23,"2 購入・リース費",G10:G23)+SUMIF(C10:C23,"2 購入・リース費",J10:J23)</f>
        <v>28000</v>
      </c>
      <c r="L31" s="253"/>
      <c r="M31" s="59"/>
      <c r="N31" s="59"/>
      <c r="O31" s="59"/>
      <c r="Q31" s="261"/>
      <c r="R31" s="261"/>
      <c r="S31" s="261"/>
      <c r="T31" s="261"/>
      <c r="U31" s="231"/>
      <c r="V31" s="231"/>
    </row>
    <row r="32" ht="27" customHeight="1" spans="1:22">
      <c r="A32" s="59"/>
      <c r="B32" s="81" t="s">
        <v>15</v>
      </c>
      <c r="C32" s="82"/>
      <c r="D32" s="219">
        <f>IF(SUM(D30:E31)&gt;0,SUM(D30:E31),"")</f>
        <v>70000</v>
      </c>
      <c r="E32" s="220"/>
      <c r="F32" s="219" t="str">
        <f>IF(SUM(F30:G31)&gt;0,SUM(F30:G31),"")</f>
        <v/>
      </c>
      <c r="G32" s="220"/>
      <c r="H32" s="221"/>
      <c r="I32" s="252" t="s">
        <v>26</v>
      </c>
      <c r="J32" s="252"/>
      <c r="K32" s="253">
        <f>SUMIF(C10:C23,"3 外注費",G10:G23)+SUMIF(C10:C23,"3 外注費",J10:J23)</f>
        <v>400000</v>
      </c>
      <c r="L32" s="253"/>
      <c r="M32" s="59"/>
      <c r="N32" s="59"/>
      <c r="O32" s="59"/>
      <c r="Q32" s="261"/>
      <c r="R32" s="261"/>
      <c r="S32" s="261"/>
      <c r="T32" s="261"/>
      <c r="U32" s="231"/>
      <c r="V32" s="231"/>
    </row>
    <row r="33" ht="27" customHeight="1" spans="1:22">
      <c r="A33" s="59"/>
      <c r="B33" s="222"/>
      <c r="C33" s="222"/>
      <c r="D33" s="223"/>
      <c r="E33" s="223"/>
      <c r="F33" s="223"/>
      <c r="G33" s="223"/>
      <c r="H33" s="221"/>
      <c r="I33" s="254" t="s">
        <v>27</v>
      </c>
      <c r="J33" s="254"/>
      <c r="K33" s="255">
        <f>SUMIF(C10:C23,"4 その他",G10:G23)+SUMIF(C10:C23,"4 その他",J10:J23)</f>
        <v>87500</v>
      </c>
      <c r="L33" s="255"/>
      <c r="M33" s="59"/>
      <c r="N33" s="59"/>
      <c r="O33" s="59"/>
      <c r="Q33" s="55"/>
      <c r="R33" s="231"/>
      <c r="S33" s="231"/>
      <c r="T33" s="231"/>
      <c r="U33" s="231"/>
      <c r="V33" s="231"/>
    </row>
    <row r="34" ht="27" customHeight="1" spans="1:15">
      <c r="A34" s="59"/>
      <c r="B34" s="222"/>
      <c r="C34" s="222"/>
      <c r="D34" s="223"/>
      <c r="E34" s="223"/>
      <c r="F34" s="223"/>
      <c r="G34" s="223"/>
      <c r="H34" s="221"/>
      <c r="I34" s="256" t="s">
        <v>15</v>
      </c>
      <c r="J34" s="256"/>
      <c r="K34" s="257">
        <f>SUM(K30:L33)</f>
        <v>715500</v>
      </c>
      <c r="L34" s="257"/>
      <c r="M34" s="59"/>
      <c r="N34" s="258" t="b">
        <f>EXACT(G24+J24,K34)</f>
        <v>1</v>
      </c>
      <c r="O34" s="59"/>
    </row>
    <row r="35" ht="14.25" customHeight="1" spans="2:20">
      <c r="B35" s="55"/>
      <c r="C35" s="55"/>
      <c r="D35" s="202"/>
      <c r="E35" s="202"/>
      <c r="F35" s="203"/>
      <c r="G35" s="203"/>
      <c r="H35" s="204"/>
      <c r="I35" s="204"/>
      <c r="J35" s="204"/>
      <c r="K35" s="204"/>
      <c r="L35" s="248"/>
      <c r="M35" s="248"/>
      <c r="N35" s="248"/>
      <c r="Q35" s="2"/>
      <c r="R35" s="2"/>
      <c r="S35" s="2"/>
      <c r="T35" s="2"/>
    </row>
    <row r="36" s="2" customFormat="1" ht="18" customHeight="1" spans="2:20">
      <c r="B36" s="86" t="s">
        <v>28</v>
      </c>
      <c r="C36" s="86"/>
      <c r="D36" s="87"/>
      <c r="E36" s="87"/>
      <c r="F36" s="87"/>
      <c r="G36" s="87"/>
      <c r="H36" s="88"/>
      <c r="I36" s="88"/>
      <c r="J36" s="88"/>
      <c r="K36" s="88"/>
      <c r="L36" s="88"/>
      <c r="M36" s="88"/>
      <c r="Q36" s="3"/>
      <c r="R36" s="3"/>
      <c r="S36" s="3"/>
      <c r="T36" s="3"/>
    </row>
    <row r="37" s="3" customFormat="1" ht="18" customHeight="1" spans="2:14">
      <c r="B37" s="89" t="s">
        <v>29</v>
      </c>
      <c r="C37" s="89" t="s">
        <v>30</v>
      </c>
      <c r="D37" s="90" t="s">
        <v>31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="3" customFormat="1" ht="18" customHeight="1" spans="2:14">
      <c r="B38" s="89">
        <v>1</v>
      </c>
      <c r="C38" s="89" t="s">
        <v>32</v>
      </c>
      <c r="D38" s="91" t="s">
        <v>33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="3" customFormat="1" ht="18" customHeight="1" spans="2:14">
      <c r="B39" s="89">
        <v>2</v>
      </c>
      <c r="C39" s="89" t="s">
        <v>34</v>
      </c>
      <c r="D39" s="92" t="s">
        <v>35</v>
      </c>
      <c r="E39" s="92"/>
      <c r="F39" s="92"/>
      <c r="G39" s="92"/>
      <c r="H39" s="92"/>
      <c r="I39" s="92"/>
      <c r="J39" s="92"/>
      <c r="K39" s="92"/>
      <c r="L39" s="92"/>
      <c r="M39" s="92"/>
      <c r="N39" s="92"/>
    </row>
    <row r="40" s="3" customFormat="1" ht="18" customHeight="1" spans="2:20">
      <c r="B40" s="89">
        <v>3</v>
      </c>
      <c r="C40" s="89" t="s">
        <v>36</v>
      </c>
      <c r="D40" s="93" t="s">
        <v>37</v>
      </c>
      <c r="E40" s="94"/>
      <c r="F40" s="94"/>
      <c r="G40" s="94"/>
      <c r="H40" s="94"/>
      <c r="I40" s="94"/>
      <c r="J40" s="94"/>
      <c r="K40" s="94"/>
      <c r="L40" s="94"/>
      <c r="M40" s="94"/>
      <c r="N40" s="148"/>
      <c r="Q40" s="2"/>
      <c r="R40" s="2"/>
      <c r="S40" s="2"/>
      <c r="T40" s="2"/>
    </row>
    <row r="41" s="2" customFormat="1" ht="18" customHeight="1" spans="2:20">
      <c r="B41" s="95">
        <v>4</v>
      </c>
      <c r="C41" s="95" t="s">
        <v>38</v>
      </c>
      <c r="D41" s="93" t="s">
        <v>39</v>
      </c>
      <c r="E41" s="94"/>
      <c r="F41" s="94"/>
      <c r="G41" s="94"/>
      <c r="H41" s="94"/>
      <c r="I41" s="94"/>
      <c r="J41" s="94"/>
      <c r="K41" s="94"/>
      <c r="L41" s="94"/>
      <c r="M41" s="94"/>
      <c r="N41" s="148"/>
      <c r="Q41" s="152"/>
      <c r="R41" s="152"/>
      <c r="S41" s="152"/>
      <c r="T41" s="152"/>
    </row>
    <row r="42" s="152" customFormat="1" ht="20.1" customHeight="1" spans="2:20">
      <c r="B42" s="86"/>
      <c r="C42" s="86"/>
      <c r="D42" s="97"/>
      <c r="E42" s="97"/>
      <c r="F42" s="97"/>
      <c r="G42" s="86"/>
      <c r="H42" s="86"/>
      <c r="I42" s="86"/>
      <c r="J42" s="86"/>
      <c r="K42" s="86"/>
      <c r="L42" s="86"/>
      <c r="M42" s="86"/>
      <c r="Q42" s="153"/>
      <c r="R42" s="153"/>
      <c r="S42" s="153"/>
      <c r="T42" s="153"/>
    </row>
    <row r="43" ht="18.75" customHeight="1" spans="2:3">
      <c r="B43" s="99"/>
      <c r="C43" s="99"/>
    </row>
  </sheetData>
  <mergeCells count="60">
    <mergeCell ref="K5:N5"/>
    <mergeCell ref="F7:H7"/>
    <mergeCell ref="I7:K7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E24"/>
    <mergeCell ref="B29:C29"/>
    <mergeCell ref="D29:E29"/>
    <mergeCell ref="F29:G29"/>
    <mergeCell ref="I29:J29"/>
    <mergeCell ref="K29:L29"/>
    <mergeCell ref="B30:C30"/>
    <mergeCell ref="D30:E30"/>
    <mergeCell ref="F30:G30"/>
    <mergeCell ref="I30:J30"/>
    <mergeCell ref="K30:L30"/>
    <mergeCell ref="B31:C31"/>
    <mergeCell ref="D31:E31"/>
    <mergeCell ref="F31:G31"/>
    <mergeCell ref="I31:J31"/>
    <mergeCell ref="K31:L31"/>
    <mergeCell ref="B32:C32"/>
    <mergeCell ref="D32:E32"/>
    <mergeCell ref="F32:G32"/>
    <mergeCell ref="I32:J32"/>
    <mergeCell ref="K32:L32"/>
    <mergeCell ref="I33:J33"/>
    <mergeCell ref="K33:L33"/>
    <mergeCell ref="I34:J34"/>
    <mergeCell ref="K34:L34"/>
    <mergeCell ref="D37:N37"/>
    <mergeCell ref="D38:N38"/>
    <mergeCell ref="D39:N39"/>
    <mergeCell ref="D40:N40"/>
    <mergeCell ref="D41:N41"/>
    <mergeCell ref="B7:B9"/>
    <mergeCell ref="C7:C9"/>
    <mergeCell ref="F8:F9"/>
    <mergeCell ref="G8:G9"/>
    <mergeCell ref="H8:H9"/>
    <mergeCell ref="I8:I9"/>
    <mergeCell ref="J8:J9"/>
    <mergeCell ref="K8:K9"/>
    <mergeCell ref="L7:L9"/>
    <mergeCell ref="M7:M9"/>
    <mergeCell ref="N7:N9"/>
    <mergeCell ref="Q8:Q9"/>
    <mergeCell ref="D7:E9"/>
  </mergeCells>
  <dataValidations count="1">
    <dataValidation type="list" allowBlank="1" showInputMessage="1" showErrorMessage="1" sqref="C10:C23">
      <formula1>"1 日当,2 購入・リース費,3 外注費,4 その他"</formula1>
    </dataValidation>
  </dataValidations>
  <pageMargins left="0.699305555555556" right="0.699305555555556" top="0.75" bottom="0.75" header="0.3" footer="0.3"/>
  <pageSetup paperSize="9" scale="47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IS41"/>
  <sheetViews>
    <sheetView showZeros="0" topLeftCell="E1" workbookViewId="0">
      <selection activeCell="I12" sqref="I12"/>
    </sheetView>
  </sheetViews>
  <sheetFormatPr defaultColWidth="9" defaultRowHeight="13.2"/>
  <cols>
    <col min="1" max="1" width="1.25" style="5" customWidth="1"/>
    <col min="2" max="2" width="9.5" style="5" customWidth="1"/>
    <col min="3" max="3" width="17" style="5" customWidth="1"/>
    <col min="4" max="4" width="25.8796296296296" style="5" customWidth="1"/>
    <col min="5" max="5" width="9" style="5" customWidth="1"/>
    <col min="6" max="11" width="15.6296296296296" style="5" customWidth="1"/>
    <col min="12" max="12" width="7.62962962962963" style="5" customWidth="1"/>
    <col min="13" max="13" width="8.62962962962963" style="5" customWidth="1"/>
    <col min="14" max="14" width="17.6296296296296" style="5" customWidth="1"/>
    <col min="15" max="15" width="1.62962962962963" style="5" customWidth="1"/>
    <col min="16" max="39" width="9" style="6"/>
    <col min="40" max="16384" width="9" style="5"/>
  </cols>
  <sheetData>
    <row r="1" s="1" customFormat="1" ht="24" customHeight="1" spans="2:39">
      <c r="B1" s="7" t="s">
        <v>61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103"/>
      <c r="AI1" s="103"/>
      <c r="AJ1" s="103"/>
      <c r="AK1" s="103"/>
      <c r="AL1" s="103"/>
      <c r="AM1" s="103"/>
    </row>
    <row r="2" s="1" customFormat="1" ht="27" customHeight="1" spans="2:39">
      <c r="B2" s="8"/>
      <c r="C2" s="8"/>
      <c r="D2" s="9" t="s">
        <v>1</v>
      </c>
      <c r="E2" s="10" t="s">
        <v>62</v>
      </c>
      <c r="F2" s="11" t="s">
        <v>2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50"/>
      <c r="AC2" s="150"/>
      <c r="AD2" s="150"/>
      <c r="AE2" s="150"/>
      <c r="AF2" s="150"/>
      <c r="AG2" s="150"/>
      <c r="AH2" s="103"/>
      <c r="AI2" s="103"/>
      <c r="AJ2" s="103"/>
      <c r="AK2" s="103"/>
      <c r="AL2" s="103"/>
      <c r="AM2" s="103"/>
    </row>
    <row r="3" s="1" customFormat="1" ht="13.5" customHeight="1" spans="2:39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</row>
    <row r="4" s="1" customFormat="1" ht="30.75" customHeight="1" spans="2:39">
      <c r="B4" s="10"/>
      <c r="C4" s="10"/>
      <c r="D4" s="10"/>
      <c r="E4" s="10"/>
      <c r="F4" s="10"/>
      <c r="G4" s="10"/>
      <c r="H4" s="10"/>
      <c r="J4" s="100" t="s">
        <v>3</v>
      </c>
      <c r="K4" s="100" t="s">
        <v>63</v>
      </c>
      <c r="L4" s="100"/>
      <c r="M4" s="100"/>
      <c r="N4" s="100"/>
      <c r="O4" s="101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</row>
    <row r="5" s="1" customFormat="1" ht="29.25" customHeight="1" spans="2:39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03"/>
      <c r="P5" s="103"/>
      <c r="Q5" s="103"/>
      <c r="R5" s="103"/>
      <c r="S5" s="101"/>
      <c r="T5" s="101"/>
      <c r="U5" s="101"/>
      <c r="V5" s="101"/>
      <c r="W5" s="101"/>
      <c r="X5" s="101"/>
      <c r="Y5" s="101"/>
      <c r="Z5" s="101"/>
      <c r="AA5" s="101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</row>
    <row r="6" ht="33.75" customHeight="1" spans="2:15">
      <c r="B6" s="13" t="s">
        <v>4</v>
      </c>
      <c r="C6" s="14" t="s">
        <v>5</v>
      </c>
      <c r="D6" s="15" t="s">
        <v>6</v>
      </c>
      <c r="E6" s="16"/>
      <c r="F6" s="17" t="s">
        <v>7</v>
      </c>
      <c r="G6" s="18"/>
      <c r="H6" s="19"/>
      <c r="I6" s="104" t="s">
        <v>8</v>
      </c>
      <c r="J6" s="104"/>
      <c r="K6" s="104"/>
      <c r="L6" s="105" t="s">
        <v>9</v>
      </c>
      <c r="M6" s="106" t="s">
        <v>10</v>
      </c>
      <c r="N6" s="107" t="s">
        <v>11</v>
      </c>
      <c r="O6" s="108"/>
    </row>
    <row r="7" ht="21" customHeight="1" spans="2:14">
      <c r="B7" s="20"/>
      <c r="C7" s="21"/>
      <c r="D7" s="22"/>
      <c r="E7" s="23"/>
      <c r="F7" s="24" t="s">
        <v>12</v>
      </c>
      <c r="G7" s="25" t="s">
        <v>13</v>
      </c>
      <c r="H7" s="26" t="s">
        <v>14</v>
      </c>
      <c r="I7" s="109" t="s">
        <v>12</v>
      </c>
      <c r="J7" s="25" t="s">
        <v>13</v>
      </c>
      <c r="K7" s="110" t="s">
        <v>14</v>
      </c>
      <c r="L7" s="111"/>
      <c r="M7" s="25"/>
      <c r="N7" s="112"/>
    </row>
    <row r="8" ht="21" customHeight="1" spans="2:14">
      <c r="B8" s="27"/>
      <c r="C8" s="28"/>
      <c r="D8" s="29"/>
      <c r="E8" s="30"/>
      <c r="F8" s="31"/>
      <c r="G8" s="28"/>
      <c r="H8" s="32"/>
      <c r="I8" s="113"/>
      <c r="J8" s="28"/>
      <c r="K8" s="114"/>
      <c r="L8" s="115"/>
      <c r="M8" s="116"/>
      <c r="N8" s="117"/>
    </row>
    <row r="9" ht="27.75" customHeight="1" spans="2:14">
      <c r="B9" s="33">
        <v>42134</v>
      </c>
      <c r="C9" s="34"/>
      <c r="D9" s="35" t="s">
        <v>64</v>
      </c>
      <c r="E9" s="36"/>
      <c r="F9" s="37">
        <v>1221352</v>
      </c>
      <c r="G9" s="38"/>
      <c r="H9" s="39">
        <f>F9-G9</f>
        <v>1221352</v>
      </c>
      <c r="I9" s="118"/>
      <c r="J9" s="38"/>
      <c r="K9" s="119">
        <f>I9-J9</f>
        <v>0</v>
      </c>
      <c r="L9" s="120"/>
      <c r="M9" s="121"/>
      <c r="N9" s="122"/>
    </row>
    <row r="10" ht="27.75" customHeight="1" spans="2:14">
      <c r="B10" s="33" t="s">
        <v>65</v>
      </c>
      <c r="C10" s="40" t="s">
        <v>65</v>
      </c>
      <c r="D10" s="41" t="s">
        <v>65</v>
      </c>
      <c r="E10" s="42"/>
      <c r="F10" s="37" t="s">
        <v>65</v>
      </c>
      <c r="G10" s="38" t="s">
        <v>65</v>
      </c>
      <c r="H10" s="39" t="s">
        <v>65</v>
      </c>
      <c r="I10" s="118" t="s">
        <v>65</v>
      </c>
      <c r="J10" s="38" t="s">
        <v>65</v>
      </c>
      <c r="K10" s="119" t="s">
        <v>65</v>
      </c>
      <c r="L10" s="123" t="s">
        <v>65</v>
      </c>
      <c r="M10" s="124" t="s">
        <v>65</v>
      </c>
      <c r="N10" s="122"/>
    </row>
    <row r="11" ht="27.75" customHeight="1" spans="2:14">
      <c r="B11" s="33">
        <v>42138</v>
      </c>
      <c r="C11" s="34" t="s">
        <v>42</v>
      </c>
      <c r="D11" s="41" t="s">
        <v>43</v>
      </c>
      <c r="E11" s="42"/>
      <c r="F11" s="37"/>
      <c r="G11" s="38">
        <v>3150</v>
      </c>
      <c r="H11" s="39">
        <f>H9-G11</f>
        <v>1218202</v>
      </c>
      <c r="I11" s="118"/>
      <c r="J11" s="38"/>
      <c r="K11" s="119"/>
      <c r="L11" s="123">
        <v>1</v>
      </c>
      <c r="M11" s="125">
        <v>42138</v>
      </c>
      <c r="N11" s="122"/>
    </row>
    <row r="12" ht="27.75" customHeight="1" spans="2:14">
      <c r="B12" s="33">
        <v>42146</v>
      </c>
      <c r="C12" s="34" t="s">
        <v>45</v>
      </c>
      <c r="D12" s="41" t="s">
        <v>66</v>
      </c>
      <c r="E12" s="42"/>
      <c r="F12" s="37"/>
      <c r="G12" s="38">
        <v>10000</v>
      </c>
      <c r="H12" s="39">
        <f>H11-G12</f>
        <v>1208202</v>
      </c>
      <c r="I12" s="118"/>
      <c r="J12" s="38"/>
      <c r="K12" s="119"/>
      <c r="L12" s="123">
        <v>2</v>
      </c>
      <c r="M12" s="125">
        <v>42139</v>
      </c>
      <c r="N12" s="122"/>
    </row>
    <row r="13" ht="27.75" customHeight="1" spans="2:14">
      <c r="B13" s="33">
        <v>42165</v>
      </c>
      <c r="C13" s="34" t="s">
        <v>47</v>
      </c>
      <c r="D13" s="41" t="s">
        <v>67</v>
      </c>
      <c r="E13" s="42"/>
      <c r="F13" s="37"/>
      <c r="G13" s="38">
        <v>70000</v>
      </c>
      <c r="H13" s="39">
        <f>H12-G13</f>
        <v>1138202</v>
      </c>
      <c r="I13" s="118"/>
      <c r="J13" s="38"/>
      <c r="K13" s="119"/>
      <c r="L13" s="123">
        <v>3</v>
      </c>
      <c r="M13" s="125">
        <v>42180</v>
      </c>
      <c r="N13" s="122"/>
    </row>
    <row r="14" ht="27.75" customHeight="1" spans="2:14">
      <c r="B14" s="33">
        <v>42167</v>
      </c>
      <c r="C14" s="34"/>
      <c r="D14" s="41" t="s">
        <v>56</v>
      </c>
      <c r="E14" s="42"/>
      <c r="F14" s="37"/>
      <c r="G14" s="38"/>
      <c r="H14" s="39"/>
      <c r="I14" s="118"/>
      <c r="J14" s="38">
        <v>50000</v>
      </c>
      <c r="K14" s="119">
        <v>1354160</v>
      </c>
      <c r="L14" s="123">
        <v>4</v>
      </c>
      <c r="M14" s="124" t="s">
        <v>68</v>
      </c>
      <c r="N14" s="122"/>
    </row>
    <row r="15" ht="27.75" customHeight="1" spans="2:14">
      <c r="B15" s="33" t="s">
        <v>65</v>
      </c>
      <c r="C15" s="40" t="s">
        <v>65</v>
      </c>
      <c r="D15" s="41" t="s">
        <v>65</v>
      </c>
      <c r="E15" s="42"/>
      <c r="F15" s="37" t="s">
        <v>65</v>
      </c>
      <c r="G15" s="38" t="s">
        <v>65</v>
      </c>
      <c r="H15" s="39" t="s">
        <v>65</v>
      </c>
      <c r="I15" s="118" t="s">
        <v>65</v>
      </c>
      <c r="J15" s="38" t="s">
        <v>65</v>
      </c>
      <c r="K15" s="119" t="s">
        <v>65</v>
      </c>
      <c r="L15" s="123" t="s">
        <v>65</v>
      </c>
      <c r="M15" s="124" t="s">
        <v>65</v>
      </c>
      <c r="N15" s="122"/>
    </row>
    <row r="16" ht="27.75" customHeight="1" spans="2:14">
      <c r="B16" s="33">
        <v>42305</v>
      </c>
      <c r="C16" s="34"/>
      <c r="D16" s="41" t="s">
        <v>64</v>
      </c>
      <c r="E16" s="42"/>
      <c r="F16" s="37"/>
      <c r="G16" s="38"/>
      <c r="H16" s="39"/>
      <c r="I16" s="118">
        <v>904180</v>
      </c>
      <c r="J16" s="38"/>
      <c r="K16" s="119">
        <v>904180</v>
      </c>
      <c r="L16" s="123"/>
      <c r="M16" s="121"/>
      <c r="N16" s="122"/>
    </row>
    <row r="17" ht="27.75" customHeight="1" spans="2:14">
      <c r="B17" s="33">
        <v>42306</v>
      </c>
      <c r="C17" s="34" t="s">
        <v>45</v>
      </c>
      <c r="D17" s="41" t="s">
        <v>69</v>
      </c>
      <c r="E17" s="42"/>
      <c r="F17" s="37"/>
      <c r="G17" s="38">
        <v>25000</v>
      </c>
      <c r="H17" s="39">
        <v>450300</v>
      </c>
      <c r="I17" s="118"/>
      <c r="J17" s="38"/>
      <c r="K17" s="119"/>
      <c r="L17" s="123">
        <v>13</v>
      </c>
      <c r="M17" s="125">
        <v>42292</v>
      </c>
      <c r="N17" s="122"/>
    </row>
    <row r="18" ht="27.75" customHeight="1" spans="2:14">
      <c r="B18" s="33">
        <v>42314</v>
      </c>
      <c r="C18" s="34" t="s">
        <v>47</v>
      </c>
      <c r="D18" s="41" t="s">
        <v>70</v>
      </c>
      <c r="E18" s="42"/>
      <c r="F18" s="37"/>
      <c r="G18" s="38"/>
      <c r="H18" s="39"/>
      <c r="I18" s="118"/>
      <c r="J18" s="38">
        <v>8760</v>
      </c>
      <c r="K18" s="119">
        <v>895420</v>
      </c>
      <c r="L18" s="123">
        <v>22</v>
      </c>
      <c r="M18" s="125">
        <v>42314</v>
      </c>
      <c r="N18" s="122"/>
    </row>
    <row r="19" ht="27.75" customHeight="1" spans="2:14">
      <c r="B19" s="33">
        <v>42328</v>
      </c>
      <c r="C19" s="34" t="s">
        <v>45</v>
      </c>
      <c r="D19" s="41" t="s">
        <v>71</v>
      </c>
      <c r="E19" s="42"/>
      <c r="F19" s="37"/>
      <c r="G19" s="38"/>
      <c r="H19" s="39"/>
      <c r="I19" s="118"/>
      <c r="J19" s="38">
        <v>130000</v>
      </c>
      <c r="K19" s="119">
        <v>765420</v>
      </c>
      <c r="L19" s="123">
        <v>23</v>
      </c>
      <c r="M19" s="125">
        <v>42320</v>
      </c>
      <c r="N19" s="122"/>
    </row>
    <row r="20" ht="27.75" customHeight="1" spans="2:14">
      <c r="B20" s="33">
        <v>42328</v>
      </c>
      <c r="C20" s="34" t="s">
        <v>47</v>
      </c>
      <c r="D20" s="41" t="s">
        <v>72</v>
      </c>
      <c r="E20" s="42"/>
      <c r="F20" s="37"/>
      <c r="G20" s="38"/>
      <c r="H20" s="39"/>
      <c r="I20" s="118"/>
      <c r="J20" s="38">
        <v>20000</v>
      </c>
      <c r="K20" s="119">
        <v>745420</v>
      </c>
      <c r="L20" s="123">
        <v>24</v>
      </c>
      <c r="M20" s="125">
        <v>42320</v>
      </c>
      <c r="N20" s="122"/>
    </row>
    <row r="21" ht="27.75" customHeight="1" spans="2:14">
      <c r="B21" s="43" t="s">
        <v>65</v>
      </c>
      <c r="C21" s="40" t="s">
        <v>65</v>
      </c>
      <c r="D21" s="41" t="s">
        <v>65</v>
      </c>
      <c r="E21" s="42"/>
      <c r="F21" s="37" t="s">
        <v>65</v>
      </c>
      <c r="G21" s="38" t="s">
        <v>65</v>
      </c>
      <c r="H21" s="39" t="s">
        <v>65</v>
      </c>
      <c r="I21" s="118" t="s">
        <v>65</v>
      </c>
      <c r="J21" s="38" t="s">
        <v>65</v>
      </c>
      <c r="K21" s="119" t="s">
        <v>65</v>
      </c>
      <c r="L21" s="123" t="s">
        <v>65</v>
      </c>
      <c r="M21" s="126" t="s">
        <v>65</v>
      </c>
      <c r="N21" s="127"/>
    </row>
    <row r="22" ht="27.75" customHeight="1" spans="2:14">
      <c r="B22" s="44">
        <v>42036</v>
      </c>
      <c r="C22" s="45" t="s">
        <v>42</v>
      </c>
      <c r="D22" s="41" t="s">
        <v>73</v>
      </c>
      <c r="E22" s="42"/>
      <c r="F22" s="46">
        <v>266</v>
      </c>
      <c r="G22" s="47"/>
      <c r="H22" s="48">
        <v>105680</v>
      </c>
      <c r="I22" s="128">
        <v>236</v>
      </c>
      <c r="J22" s="47"/>
      <c r="K22" s="129">
        <v>164320</v>
      </c>
      <c r="L22" s="130" t="s">
        <v>68</v>
      </c>
      <c r="M22" s="131" t="s">
        <v>68</v>
      </c>
      <c r="N22" s="132"/>
    </row>
    <row r="23" ht="27.75" customHeight="1" spans="2:14">
      <c r="B23" s="43" t="s">
        <v>65</v>
      </c>
      <c r="C23" s="40" t="s">
        <v>65</v>
      </c>
      <c r="D23" s="41" t="s">
        <v>65</v>
      </c>
      <c r="E23" s="42"/>
      <c r="F23" s="37" t="s">
        <v>65</v>
      </c>
      <c r="G23" s="49" t="s">
        <v>65</v>
      </c>
      <c r="H23" s="39" t="s">
        <v>65</v>
      </c>
      <c r="I23" s="128" t="s">
        <v>65</v>
      </c>
      <c r="J23" s="47" t="s">
        <v>65</v>
      </c>
      <c r="K23" s="129" t="s">
        <v>65</v>
      </c>
      <c r="L23" s="133" t="s">
        <v>65</v>
      </c>
      <c r="M23" s="131" t="s">
        <v>65</v>
      </c>
      <c r="N23" s="132"/>
    </row>
    <row r="24" ht="36" customHeight="1" spans="2:14">
      <c r="B24" s="50" t="s">
        <v>15</v>
      </c>
      <c r="C24" s="51"/>
      <c r="D24" s="51"/>
      <c r="E24" s="51"/>
      <c r="F24" s="52">
        <v>2442970</v>
      </c>
      <c r="G24" s="53">
        <v>2370616</v>
      </c>
      <c r="H24" s="54">
        <f>F24-G24</f>
        <v>72354</v>
      </c>
      <c r="I24" s="134">
        <v>2167916</v>
      </c>
      <c r="J24" s="135">
        <v>2068938</v>
      </c>
      <c r="K24" s="136">
        <f>I24-J24</f>
        <v>98978</v>
      </c>
      <c r="L24" s="137"/>
      <c r="M24" s="138"/>
      <c r="N24" s="139"/>
    </row>
    <row r="25" ht="18.75" customHeight="1" spans="2:14">
      <c r="B25" s="55" t="s">
        <v>16</v>
      </c>
      <c r="C25" s="55"/>
      <c r="D25" s="56"/>
      <c r="E25" s="56"/>
      <c r="F25" s="57"/>
      <c r="G25" s="57"/>
      <c r="H25" s="58"/>
      <c r="I25" s="58"/>
      <c r="J25" s="58"/>
      <c r="K25" s="58"/>
      <c r="L25" s="140"/>
      <c r="M25" s="140"/>
      <c r="N25" s="140"/>
    </row>
    <row r="26" ht="18.75" customHeight="1" spans="2:14">
      <c r="B26" s="55" t="s">
        <v>60</v>
      </c>
      <c r="C26" s="55"/>
      <c r="D26" s="56"/>
      <c r="E26" s="56"/>
      <c r="F26" s="57"/>
      <c r="G26" s="57"/>
      <c r="H26" s="58"/>
      <c r="I26" s="58"/>
      <c r="J26" s="58"/>
      <c r="K26" s="58"/>
      <c r="L26" s="140"/>
      <c r="M26" s="140"/>
      <c r="N26" s="140"/>
    </row>
    <row r="27" ht="14.25" customHeight="1" spans="2:14">
      <c r="B27" s="55"/>
      <c r="C27" s="55"/>
      <c r="D27" s="56"/>
      <c r="E27" s="56"/>
      <c r="F27" s="57"/>
      <c r="G27" s="57"/>
      <c r="H27" s="58"/>
      <c r="I27" s="58"/>
      <c r="J27" s="58"/>
      <c r="K27" s="58"/>
      <c r="L27" s="140"/>
      <c r="M27" s="140"/>
      <c r="N27" s="140"/>
    </row>
    <row r="28" ht="27" customHeight="1" spans="1:253">
      <c r="A28" s="59"/>
      <c r="B28" s="60" t="s">
        <v>17</v>
      </c>
      <c r="C28" s="61"/>
      <c r="D28" s="61"/>
      <c r="E28" s="61"/>
      <c r="F28" s="62"/>
      <c r="G28" s="63" t="s">
        <v>18</v>
      </c>
      <c r="H28" s="64"/>
      <c r="I28" s="62"/>
      <c r="J28" s="62"/>
      <c r="K28" s="141"/>
      <c r="L28" s="142"/>
      <c r="M28" s="62"/>
      <c r="N28" s="62"/>
      <c r="O28" s="62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</row>
    <row r="29" ht="27" customHeight="1" spans="1:248">
      <c r="A29" s="59"/>
      <c r="B29" s="65" t="s">
        <v>20</v>
      </c>
      <c r="C29" s="66"/>
      <c r="D29" s="67" t="s">
        <v>7</v>
      </c>
      <c r="E29" s="68"/>
      <c r="F29" s="69" t="s">
        <v>8</v>
      </c>
      <c r="G29" s="69"/>
      <c r="H29" s="62"/>
      <c r="I29" s="143"/>
      <c r="J29" s="143"/>
      <c r="K29" s="59"/>
      <c r="L29" s="59"/>
      <c r="M29" s="59"/>
      <c r="N29" s="59"/>
      <c r="O29" s="59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</row>
    <row r="30" ht="27" customHeight="1" spans="1:248">
      <c r="A30" s="59"/>
      <c r="B30" s="65" t="s">
        <v>22</v>
      </c>
      <c r="C30" s="66"/>
      <c r="D30" s="70">
        <v>24854</v>
      </c>
      <c r="E30" s="71"/>
      <c r="F30" s="72"/>
      <c r="G30" s="73"/>
      <c r="H30" s="74"/>
      <c r="I30" s="143"/>
      <c r="J30" s="143"/>
      <c r="K30" s="59"/>
      <c r="L30" s="59"/>
      <c r="M30" s="59"/>
      <c r="N30" s="59"/>
      <c r="O30" s="59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</row>
    <row r="31" ht="27" customHeight="1" spans="1:248">
      <c r="A31" s="59"/>
      <c r="B31" s="75" t="s">
        <v>24</v>
      </c>
      <c r="C31" s="76"/>
      <c r="D31" s="77">
        <v>47500</v>
      </c>
      <c r="E31" s="78"/>
      <c r="F31" s="79">
        <v>98978</v>
      </c>
      <c r="G31" s="80"/>
      <c r="H31" s="74"/>
      <c r="I31" s="143"/>
      <c r="J31" s="143"/>
      <c r="K31" s="59"/>
      <c r="L31" s="59"/>
      <c r="M31" s="59"/>
      <c r="N31" s="59"/>
      <c r="O31" s="59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</row>
    <row r="32" ht="27" customHeight="1" spans="1:248">
      <c r="A32" s="59"/>
      <c r="B32" s="81" t="s">
        <v>15</v>
      </c>
      <c r="C32" s="82"/>
      <c r="D32" s="83">
        <f>SUM(D30:E31)</f>
        <v>72354</v>
      </c>
      <c r="E32" s="84"/>
      <c r="F32" s="83">
        <f>SUM(F30:G31)</f>
        <v>98978</v>
      </c>
      <c r="G32" s="84"/>
      <c r="H32" s="85"/>
      <c r="I32" s="144"/>
      <c r="J32" s="145"/>
      <c r="K32" s="59"/>
      <c r="L32" s="59"/>
      <c r="M32" s="59"/>
      <c r="N32" s="59"/>
      <c r="O32" s="59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</row>
    <row r="33" ht="24" customHeight="1" spans="2:14">
      <c r="B33" s="55"/>
      <c r="C33" s="55"/>
      <c r="D33" s="56"/>
      <c r="E33" s="56"/>
      <c r="F33" s="57"/>
      <c r="G33" s="57"/>
      <c r="H33" s="58"/>
      <c r="I33" s="58"/>
      <c r="J33" s="58"/>
      <c r="K33" s="58"/>
      <c r="L33" s="140"/>
      <c r="M33" s="140"/>
      <c r="N33" s="140"/>
    </row>
    <row r="34" s="2" customFormat="1" ht="18" customHeight="1" spans="2:39">
      <c r="B34" s="86" t="s">
        <v>28</v>
      </c>
      <c r="C34" s="86"/>
      <c r="D34" s="87"/>
      <c r="E34" s="87"/>
      <c r="F34" s="87"/>
      <c r="G34" s="87"/>
      <c r="H34" s="88"/>
      <c r="I34" s="88"/>
      <c r="J34" s="88"/>
      <c r="K34" s="88"/>
      <c r="L34" s="88"/>
      <c r="M34" s="88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</row>
    <row r="35" s="3" customFormat="1" ht="18" customHeight="1" spans="2:39">
      <c r="B35" s="89" t="s">
        <v>29</v>
      </c>
      <c r="C35" s="89" t="s">
        <v>30</v>
      </c>
      <c r="D35" s="90" t="s">
        <v>31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</row>
    <row r="36" s="3" customFormat="1" ht="18" customHeight="1" spans="2:39">
      <c r="B36" s="89">
        <v>1</v>
      </c>
      <c r="C36" s="89" t="s">
        <v>32</v>
      </c>
      <c r="D36" s="91" t="s">
        <v>33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</row>
    <row r="37" s="3" customFormat="1" ht="18" customHeight="1" spans="2:39">
      <c r="B37" s="89">
        <v>2</v>
      </c>
      <c r="C37" s="89" t="s">
        <v>34</v>
      </c>
      <c r="D37" s="92" t="s">
        <v>35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</row>
    <row r="38" s="3" customFormat="1" ht="18" customHeight="1" spans="2:39">
      <c r="B38" s="89">
        <v>3</v>
      </c>
      <c r="C38" s="89" t="s">
        <v>36</v>
      </c>
      <c r="D38" s="91" t="s">
        <v>37</v>
      </c>
      <c r="E38" s="91"/>
      <c r="F38" s="93"/>
      <c r="G38" s="94"/>
      <c r="H38" s="94"/>
      <c r="I38" s="94"/>
      <c r="J38" s="94"/>
      <c r="K38" s="94"/>
      <c r="L38" s="94"/>
      <c r="M38" s="94"/>
      <c r="N38" s="148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</row>
    <row r="39" s="2" customFormat="1" ht="18" customHeight="1" spans="2:39">
      <c r="B39" s="95">
        <v>4</v>
      </c>
      <c r="C39" s="95" t="s">
        <v>38</v>
      </c>
      <c r="D39" s="96" t="s">
        <v>39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</row>
    <row r="40" s="4" customFormat="1" ht="20.1" customHeight="1" spans="2:39">
      <c r="B40" s="86"/>
      <c r="C40" s="86"/>
      <c r="D40" s="97"/>
      <c r="E40" s="97"/>
      <c r="F40" s="97"/>
      <c r="G40" s="98"/>
      <c r="H40" s="98"/>
      <c r="I40" s="98"/>
      <c r="J40" s="98"/>
      <c r="K40" s="98"/>
      <c r="L40" s="98"/>
      <c r="M40" s="98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</row>
    <row r="41" ht="18.75" customHeight="1" spans="2:3">
      <c r="B41" s="99"/>
      <c r="C41" s="99"/>
    </row>
  </sheetData>
  <mergeCells count="47">
    <mergeCell ref="K4:N4"/>
    <mergeCell ref="F6:H6"/>
    <mergeCell ref="I6:K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E24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D35:N35"/>
    <mergeCell ref="D36:N36"/>
    <mergeCell ref="D37:N37"/>
    <mergeCell ref="D39:N39"/>
    <mergeCell ref="B6:B8"/>
    <mergeCell ref="C6:C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D6:E8"/>
  </mergeCells>
  <dataValidations count="1">
    <dataValidation type="list" allowBlank="1" showInputMessage="1" showErrorMessage="1" sqref="C9 C22 C11:C14 C16:C20">
      <formula1>"1 日当,2 購入・リース費,3 外注費,4 その他"</formula1>
    </dataValidation>
  </dataValidations>
  <printOptions horizontalCentered="1"/>
  <pageMargins left="0.590277777777778" right="0.590277777777778" top="0.66875" bottom="0.590277777777778" header="0.511805555555556" footer="0.511805555555556"/>
  <pageSetup paperSize="9" scale="71" fitToHeight="0" orientation="landscape"/>
  <headerFooter alignWithMargins="0"/>
  <rowBreaks count="1" manualBreakCount="1">
    <brk id="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経理区分を１本化しない場合</vt:lpstr>
      <vt:lpstr>経理区分を１本化しない場合（記載例）</vt:lpstr>
      <vt:lpstr>手引き記載例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井口　健太郎</cp:lastModifiedBy>
  <dcterms:created xsi:type="dcterms:W3CDTF">2019-03-07T23:38:18Z</dcterms:created>
  <dcterms:modified xsi:type="dcterms:W3CDTF">2019-03-07T23:38:44Z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