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9"/>
  <workbookPr/>
  <mc:AlternateContent xmlns:mc="http://schemas.openxmlformats.org/markup-compatibility/2006">
    <mc:Choice Requires="x15">
      <x15ac:absPath xmlns:x15ac="http://schemas.microsoft.com/office/spreadsheetml/2010/11/ac" url="C:\Users\kenko\Desktop\新型コロナウイルスワクチン個別接種促進支援金HP用\"/>
    </mc:Choice>
  </mc:AlternateContent>
  <xr:revisionPtr revIDLastSave="0" documentId="13_ncr:1_{A511001C-2CAA-4550-99B8-A38551E91DC6}" xr6:coauthVersionLast="36" xr6:coauthVersionMax="36" xr10:uidLastSave="{00000000-0000-0000-0000-000000000000}"/>
  <bookViews>
    <workbookView xWindow="0" yWindow="0" windowWidth="28800" windowHeight="12216" xr2:uid="{00000000-000D-0000-FFFF-FFFF00000000}"/>
  </bookViews>
  <sheets>
    <sheet name="診療所用" sheetId="5" r:id="rId1"/>
  </sheets>
  <definedNames>
    <definedName name="_xlnm._FilterDatabase" localSheetId="0" hidden="1">診療所用!$A$24:$M$43</definedName>
    <definedName name="_xlnm.Print_Area" localSheetId="0">診療所用!$A$1:$M$100</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58" i="5" l="1"/>
  <c r="B88" i="5" l="1"/>
  <c r="B87" i="5"/>
  <c r="B86" i="5"/>
  <c r="B85" i="5"/>
  <c r="B84" i="5"/>
  <c r="B83" i="5"/>
  <c r="B82" i="5"/>
  <c r="B81" i="5"/>
  <c r="B80" i="5"/>
  <c r="I10" i="5"/>
  <c r="I43" i="5"/>
  <c r="I42" i="5"/>
  <c r="I39" i="5"/>
  <c r="I38" i="5"/>
  <c r="I35" i="5"/>
  <c r="I34" i="5"/>
  <c r="I31" i="5"/>
  <c r="I30" i="5"/>
  <c r="I27" i="5"/>
  <c r="I26" i="5"/>
  <c r="I23" i="5"/>
  <c r="I22" i="5"/>
  <c r="I19" i="5"/>
  <c r="I18" i="5"/>
  <c r="I15" i="5"/>
  <c r="I14" i="5"/>
  <c r="I11" i="5"/>
  <c r="I9" i="5" l="1"/>
  <c r="C8" i="5"/>
  <c r="D8" i="5" s="1"/>
  <c r="E8" i="5" s="1"/>
  <c r="F8" i="5" s="1"/>
  <c r="I13" i="5"/>
  <c r="J13" i="5" s="1"/>
  <c r="I17" i="5"/>
  <c r="J17" i="5" s="1"/>
  <c r="I21" i="5"/>
  <c r="J21" i="5" s="1"/>
  <c r="I25" i="5"/>
  <c r="J25" i="5" s="1"/>
  <c r="I29" i="5"/>
  <c r="J29" i="5" s="1"/>
  <c r="J9" i="5" l="1"/>
  <c r="C81" i="5"/>
  <c r="C85" i="5"/>
  <c r="C82" i="5"/>
  <c r="C83" i="5"/>
  <c r="C80" i="5"/>
  <c r="C84" i="5"/>
  <c r="C54" i="5"/>
  <c r="I41" i="5" l="1"/>
  <c r="I37" i="5"/>
  <c r="J41" i="5" l="1"/>
  <c r="C88" i="5"/>
  <c r="J37" i="5"/>
  <c r="C87" i="5"/>
  <c r="I33" i="5"/>
  <c r="I44" i="5" s="1"/>
  <c r="C86" i="5" l="1"/>
  <c r="J33" i="5"/>
  <c r="F74" i="5" s="1"/>
  <c r="G8" i="5"/>
  <c r="H8" i="5" s="1"/>
  <c r="B12" i="5" s="1"/>
  <c r="C12" i="5" s="1"/>
  <c r="D12" i="5" s="1"/>
  <c r="E12" i="5" s="1"/>
  <c r="F12" i="5" s="1"/>
  <c r="G12" i="5" s="1"/>
  <c r="H12" i="5" s="1"/>
  <c r="B16" i="5" s="1"/>
  <c r="C16" i="5" s="1"/>
  <c r="D16" i="5" s="1"/>
  <c r="E16" i="5" s="1"/>
  <c r="F16" i="5" s="1"/>
  <c r="G16" i="5" s="1"/>
  <c r="H16" i="5" s="1"/>
  <c r="B20" i="5" s="1"/>
  <c r="C20" i="5" s="1"/>
  <c r="D20" i="5" s="1"/>
  <c r="E20" i="5" s="1"/>
  <c r="F20" i="5" s="1"/>
  <c r="G20" i="5" s="1"/>
  <c r="H20" i="5" s="1"/>
  <c r="B24" i="5" s="1"/>
  <c r="C24" i="5" s="1"/>
  <c r="D24" i="5" s="1"/>
  <c r="E24" i="5" s="1"/>
  <c r="F24" i="5" s="1"/>
  <c r="G24" i="5" s="1"/>
  <c r="H24" i="5" s="1"/>
  <c r="B28" i="5" s="1"/>
  <c r="C28" i="5" s="1"/>
  <c r="D28" i="5" s="1"/>
  <c r="E28" i="5" s="1"/>
  <c r="F28" i="5" s="1"/>
  <c r="G28" i="5" s="1"/>
  <c r="H28" i="5" s="1"/>
  <c r="B32" i="5" s="1"/>
  <c r="C32" i="5" s="1"/>
  <c r="D32" i="5" s="1"/>
  <c r="E32" i="5" s="1"/>
  <c r="F32" i="5" s="1"/>
  <c r="G32" i="5" s="1"/>
  <c r="H32" i="5" s="1"/>
  <c r="B36" i="5" s="1"/>
  <c r="C36" i="5" s="1"/>
  <c r="D36" i="5" s="1"/>
  <c r="E36" i="5" s="1"/>
  <c r="F36" i="5" s="1"/>
  <c r="G36" i="5" s="1"/>
  <c r="H36" i="5" s="1"/>
  <c r="B40" i="5" s="1"/>
  <c r="C40" i="5" s="1"/>
  <c r="D40" i="5" s="1"/>
  <c r="E40" i="5" s="1"/>
  <c r="F40" i="5" s="1"/>
  <c r="G40" i="5" s="1"/>
  <c r="H40" i="5" s="1"/>
  <c r="E87" i="5" l="1"/>
  <c r="E83" i="5"/>
  <c r="E86" i="5"/>
  <c r="E81" i="5"/>
  <c r="E85" i="5"/>
  <c r="E80" i="5"/>
  <c r="E88" i="5"/>
  <c r="E84" i="5"/>
  <c r="E82" i="5"/>
  <c r="N37" i="5"/>
  <c r="N41" i="5"/>
  <c r="F75" i="5" l="1"/>
  <c r="N33" i="5"/>
  <c r="C89" i="5"/>
  <c r="E89" i="5" l="1"/>
  <c r="F69" i="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J6" authorId="0" shapeId="0" xr:uid="{00000000-0006-0000-0000-000001000000}">
      <text>
        <r>
          <rPr>
            <b/>
            <sz val="16"/>
            <color indexed="81"/>
            <rFont val="ＭＳ Ｐゴシック"/>
            <family val="3"/>
            <charset val="128"/>
          </rPr>
          <t>「週の接種回数」に応じて、計算式により「100回未満」、「100回以上が自動計算されます</t>
        </r>
      </text>
    </comment>
  </commentList>
</comments>
</file>

<file path=xl/sharedStrings.xml><?xml version="1.0" encoding="utf-8"?>
<sst xmlns="http://schemas.openxmlformats.org/spreadsheetml/2006/main" count="116" uniqueCount="85">
  <si>
    <t>（日）</t>
    <rPh sb="1" eb="2">
      <t>ニチ</t>
    </rPh>
    <phoneticPr fontId="2"/>
  </si>
  <si>
    <t>（月）</t>
    <rPh sb="1" eb="2">
      <t>ゲツ</t>
    </rPh>
    <phoneticPr fontId="2"/>
  </si>
  <si>
    <t>（火）</t>
    <rPh sb="1" eb="2">
      <t>カ</t>
    </rPh>
    <phoneticPr fontId="2"/>
  </si>
  <si>
    <t>（水）</t>
    <rPh sb="1" eb="2">
      <t>スイ</t>
    </rPh>
    <phoneticPr fontId="2"/>
  </si>
  <si>
    <t>（木）</t>
    <rPh sb="1" eb="2">
      <t>モク</t>
    </rPh>
    <phoneticPr fontId="2"/>
  </si>
  <si>
    <t>（金）</t>
    <rPh sb="1" eb="2">
      <t>キン</t>
    </rPh>
    <phoneticPr fontId="2"/>
  </si>
  <si>
    <t>（土）</t>
    <rPh sb="1" eb="2">
      <t>ド</t>
    </rPh>
    <phoneticPr fontId="2"/>
  </si>
  <si>
    <t>備考</t>
    <rPh sb="0" eb="2">
      <t>ビコウ</t>
    </rPh>
    <phoneticPr fontId="2"/>
  </si>
  <si>
    <t>開設者氏名</t>
    <rPh sb="0" eb="3">
      <t>カイセツシャ</t>
    </rPh>
    <rPh sb="3" eb="5">
      <t>シメイ</t>
    </rPh>
    <phoneticPr fontId="2"/>
  </si>
  <si>
    <t>電話番号</t>
    <rPh sb="0" eb="2">
      <t>デンワ</t>
    </rPh>
    <rPh sb="2" eb="4">
      <t>バンゴウ</t>
    </rPh>
    <phoneticPr fontId="2"/>
  </si>
  <si>
    <t>請求金額</t>
    <rPh sb="0" eb="2">
      <t>セイキュウ</t>
    </rPh>
    <rPh sb="2" eb="4">
      <t>キンガク</t>
    </rPh>
    <phoneticPr fontId="5"/>
  </si>
  <si>
    <t>上記が事実と相違ないことを証明する。</t>
    <rPh sb="0" eb="2">
      <t>ジョウキ</t>
    </rPh>
    <rPh sb="3" eb="5">
      <t>ジジツ</t>
    </rPh>
    <rPh sb="6" eb="8">
      <t>ソウイ</t>
    </rPh>
    <rPh sb="13" eb="15">
      <t>ショウメイ</t>
    </rPh>
    <phoneticPr fontId="2"/>
  </si>
  <si>
    <t>金融機関コード</t>
    <rPh sb="0" eb="2">
      <t>キンユウ</t>
    </rPh>
    <rPh sb="2" eb="4">
      <t>キカン</t>
    </rPh>
    <phoneticPr fontId="2"/>
  </si>
  <si>
    <t>支店コード</t>
    <rPh sb="0" eb="2">
      <t>シテン</t>
    </rPh>
    <phoneticPr fontId="2"/>
  </si>
  <si>
    <t>金融機関名</t>
    <rPh sb="0" eb="2">
      <t>キンユウ</t>
    </rPh>
    <rPh sb="2" eb="5">
      <t>キカンメイ</t>
    </rPh>
    <phoneticPr fontId="2"/>
  </si>
  <si>
    <t>支店名</t>
    <rPh sb="0" eb="2">
      <t>シテン</t>
    </rPh>
    <rPh sb="2" eb="3">
      <t>メイ</t>
    </rPh>
    <phoneticPr fontId="2"/>
  </si>
  <si>
    <t>預金種別</t>
    <rPh sb="0" eb="2">
      <t>ヨキン</t>
    </rPh>
    <rPh sb="2" eb="4">
      <t>シュベツ</t>
    </rPh>
    <phoneticPr fontId="2"/>
  </si>
  <si>
    <t>口座番号</t>
    <rPh sb="0" eb="2">
      <t>コウザ</t>
    </rPh>
    <rPh sb="2" eb="4">
      <t>バンゴウ</t>
    </rPh>
    <phoneticPr fontId="2"/>
  </si>
  <si>
    <t>口座名義人</t>
    <rPh sb="0" eb="2">
      <t>コウザ</t>
    </rPh>
    <rPh sb="2" eb="5">
      <t>メイギニン</t>
    </rPh>
    <phoneticPr fontId="2"/>
  </si>
  <si>
    <t>フリガナ</t>
    <phoneticPr fontId="2"/>
  </si>
  <si>
    <t>合計</t>
    <rPh sb="0" eb="2">
      <t>ゴウケイ</t>
    </rPh>
    <phoneticPr fontId="2"/>
  </si>
  <si>
    <t>週100回以上接種の加算</t>
    <rPh sb="0" eb="1">
      <t>シュウ</t>
    </rPh>
    <rPh sb="4" eb="5">
      <t>カイ</t>
    </rPh>
    <rPh sb="5" eb="7">
      <t>イジョウ</t>
    </rPh>
    <rPh sb="7" eb="9">
      <t>セッシュ</t>
    </rPh>
    <rPh sb="10" eb="12">
      <t>カサン</t>
    </rPh>
    <phoneticPr fontId="2"/>
  </si>
  <si>
    <t>接種回数（予診のみを含めない）</t>
    <rPh sb="0" eb="2">
      <t>セッシュ</t>
    </rPh>
    <rPh sb="2" eb="4">
      <t>カイスウ</t>
    </rPh>
    <rPh sb="5" eb="7">
      <t>ヨシン</t>
    </rPh>
    <rPh sb="10" eb="11">
      <t>フク</t>
    </rPh>
    <phoneticPr fontId="2"/>
  </si>
  <si>
    <t>単価 2,000円/回</t>
    <rPh sb="8" eb="9">
      <t>エン</t>
    </rPh>
    <phoneticPr fontId="2"/>
  </si>
  <si>
    <t>・発行責任者及び担当者</t>
    <rPh sb="1" eb="3">
      <t>ハッコウ</t>
    </rPh>
    <rPh sb="3" eb="6">
      <t>セキニンシャ</t>
    </rPh>
    <rPh sb="6" eb="7">
      <t>オヨ</t>
    </rPh>
    <rPh sb="8" eb="11">
      <t>タントウシャ</t>
    </rPh>
    <phoneticPr fontId="2"/>
  </si>
  <si>
    <t>発行責任者</t>
    <rPh sb="0" eb="2">
      <t>ハッコウ</t>
    </rPh>
    <rPh sb="2" eb="5">
      <t>セキニンシャ</t>
    </rPh>
    <phoneticPr fontId="2"/>
  </si>
  <si>
    <t>担当者</t>
    <rPh sb="0" eb="3">
      <t>タントウシャ</t>
    </rPh>
    <phoneticPr fontId="2"/>
  </si>
  <si>
    <t>役職・氏名</t>
    <rPh sb="0" eb="2">
      <t>ヤクショク</t>
    </rPh>
    <rPh sb="3" eb="5">
      <t>シメイ</t>
    </rPh>
    <phoneticPr fontId="2"/>
  </si>
  <si>
    <t>連絡先</t>
    <rPh sb="0" eb="3">
      <t>レンラクサキ</t>
    </rPh>
    <phoneticPr fontId="2"/>
  </si>
  <si>
    <t>所在地</t>
    <rPh sb="0" eb="3">
      <t>ショザイチ</t>
    </rPh>
    <phoneticPr fontId="2"/>
  </si>
  <si>
    <t>所属・氏名</t>
    <rPh sb="0" eb="2">
      <t>ショゾク</t>
    </rPh>
    <rPh sb="3" eb="5">
      <t>シメイ</t>
    </rPh>
    <phoneticPr fontId="2"/>
  </si>
  <si>
    <t>印</t>
    <rPh sb="0" eb="1">
      <t>イン</t>
    </rPh>
    <phoneticPr fontId="2"/>
  </si>
  <si>
    <t>診療所の名称</t>
    <rPh sb="0" eb="3">
      <t>シンリョウショ</t>
    </rPh>
    <phoneticPr fontId="2"/>
  </si>
  <si>
    <t>　　下記のとおり、新型コロナウイルスワクチンの個別接種を行ったので報告する。</t>
    <rPh sb="2" eb="4">
      <t>カキ</t>
    </rPh>
    <rPh sb="9" eb="11">
      <t>シンガタ</t>
    </rPh>
    <rPh sb="23" eb="25">
      <t>コベツ</t>
    </rPh>
    <rPh sb="25" eb="27">
      <t>セッシュ</t>
    </rPh>
    <rPh sb="28" eb="29">
      <t>オコナ</t>
    </rPh>
    <rPh sb="33" eb="35">
      <t>ホウコク</t>
    </rPh>
    <phoneticPr fontId="2"/>
  </si>
  <si>
    <t>診療所の名称</t>
    <rPh sb="0" eb="3">
      <t>シンリョウショ</t>
    </rPh>
    <rPh sb="4" eb="6">
      <t>メイショウ</t>
    </rPh>
    <phoneticPr fontId="2"/>
  </si>
  <si>
    <t>魚津市長</t>
    <rPh sb="0" eb="4">
      <t>ウオヅシチョウ</t>
    </rPh>
    <phoneticPr fontId="2"/>
  </si>
  <si>
    <t>5月1日の週</t>
    <rPh sb="1" eb="2">
      <t>ガツ</t>
    </rPh>
    <rPh sb="3" eb="4">
      <t>ニチ</t>
    </rPh>
    <rPh sb="5" eb="6">
      <t>シュウ</t>
    </rPh>
    <phoneticPr fontId="2"/>
  </si>
  <si>
    <t>5月８日の週</t>
    <rPh sb="1" eb="2">
      <t>ガツ</t>
    </rPh>
    <rPh sb="3" eb="4">
      <t>ニチ</t>
    </rPh>
    <rPh sb="5" eb="6">
      <t>シュウ</t>
    </rPh>
    <phoneticPr fontId="2"/>
  </si>
  <si>
    <t>5月15日の週</t>
    <rPh sb="1" eb="2">
      <t>ガツ</t>
    </rPh>
    <rPh sb="4" eb="5">
      <t>ニチ</t>
    </rPh>
    <rPh sb="6" eb="7">
      <t>シュウ</t>
    </rPh>
    <phoneticPr fontId="2"/>
  </si>
  <si>
    <t>5月22日の週</t>
    <rPh sb="1" eb="2">
      <t>ガツ</t>
    </rPh>
    <rPh sb="4" eb="5">
      <t>ニチ</t>
    </rPh>
    <rPh sb="6" eb="7">
      <t>シュウ</t>
    </rPh>
    <phoneticPr fontId="2"/>
  </si>
  <si>
    <t>5月29日の週</t>
    <rPh sb="1" eb="2">
      <t>ガツ</t>
    </rPh>
    <rPh sb="4" eb="5">
      <t>ニチ</t>
    </rPh>
    <rPh sb="6" eb="7">
      <t>シュウ</t>
    </rPh>
    <phoneticPr fontId="2"/>
  </si>
  <si>
    <t>6月5日の週</t>
    <rPh sb="1" eb="2">
      <t>ガツ</t>
    </rPh>
    <rPh sb="3" eb="4">
      <t>ニチ</t>
    </rPh>
    <rPh sb="5" eb="6">
      <t>シュウ</t>
    </rPh>
    <phoneticPr fontId="2"/>
  </si>
  <si>
    <t>6月12日の週</t>
    <rPh sb="1" eb="2">
      <t>ガツ</t>
    </rPh>
    <rPh sb="4" eb="5">
      <t>ニチ</t>
    </rPh>
    <rPh sb="6" eb="7">
      <t>シュウ</t>
    </rPh>
    <phoneticPr fontId="2"/>
  </si>
  <si>
    <t>6月19日の週</t>
    <rPh sb="1" eb="2">
      <t>ガツ</t>
    </rPh>
    <rPh sb="4" eb="5">
      <t>ニチ</t>
    </rPh>
    <rPh sb="6" eb="7">
      <t>シュウ</t>
    </rPh>
    <phoneticPr fontId="2"/>
  </si>
  <si>
    <t>6月26日の週</t>
    <rPh sb="1" eb="2">
      <t>ガツ</t>
    </rPh>
    <rPh sb="4" eb="5">
      <t>ニチ</t>
    </rPh>
    <rPh sb="6" eb="7">
      <t>シュウ</t>
    </rPh>
    <phoneticPr fontId="2"/>
  </si>
  <si>
    <t>第１期間</t>
    <rPh sb="0" eb="1">
      <t>ダイ</t>
    </rPh>
    <rPh sb="2" eb="4">
      <t>キカン</t>
    </rPh>
    <phoneticPr fontId="2"/>
  </si>
  <si>
    <t>－</t>
    <phoneticPr fontId="2"/>
  </si>
  <si>
    <t>　　　年　月　日</t>
    <rPh sb="3" eb="4">
      <t>ネン</t>
    </rPh>
    <rPh sb="5" eb="6">
      <t>ガツ</t>
    </rPh>
    <rPh sb="7" eb="8">
      <t>ヒ</t>
    </rPh>
    <phoneticPr fontId="2"/>
  </si>
  <si>
    <t>あて</t>
    <phoneticPr fontId="2"/>
  </si>
  <si>
    <t>魚津市新型コロナウイルスワクチン個別接種促進支援金に係る請求書</t>
    <rPh sb="0" eb="3">
      <t>ウオヅシ</t>
    </rPh>
    <rPh sb="3" eb="5">
      <t>シンガタ</t>
    </rPh>
    <rPh sb="16" eb="18">
      <t>コベツ</t>
    </rPh>
    <rPh sb="18" eb="20">
      <t>セッシュ</t>
    </rPh>
    <rPh sb="20" eb="22">
      <t>ソクシン</t>
    </rPh>
    <rPh sb="22" eb="25">
      <t>シエンキン</t>
    </rPh>
    <rPh sb="26" eb="27">
      <t>カカ</t>
    </rPh>
    <rPh sb="28" eb="31">
      <t>セイキュウショ</t>
    </rPh>
    <phoneticPr fontId="2"/>
  </si>
  <si>
    <t>時間外・夜間の接種体制の用意の有無</t>
    <rPh sb="0" eb="3">
      <t>ジカンガイ</t>
    </rPh>
    <rPh sb="4" eb="6">
      <t>ヤカン</t>
    </rPh>
    <rPh sb="7" eb="9">
      <t>セッシュ</t>
    </rPh>
    <rPh sb="9" eb="11">
      <t>タイセイ</t>
    </rPh>
    <rPh sb="12" eb="14">
      <t>ヨウイ</t>
    </rPh>
    <rPh sb="15" eb="17">
      <t>ウム</t>
    </rPh>
    <phoneticPr fontId="2"/>
  </si>
  <si>
    <t>休日の接種体制の用意の有無</t>
    <rPh sb="0" eb="2">
      <t>キュウジツ</t>
    </rPh>
    <rPh sb="3" eb="5">
      <t>セッシュ</t>
    </rPh>
    <rPh sb="5" eb="7">
      <t>タイセイ</t>
    </rPh>
    <rPh sb="8" eb="10">
      <t>ヨウイ</t>
    </rPh>
    <rPh sb="11" eb="13">
      <t>ウム</t>
    </rPh>
    <phoneticPr fontId="2"/>
  </si>
  <si>
    <t>週の
接種回数等</t>
    <rPh sb="0" eb="1">
      <t>シュウ</t>
    </rPh>
    <rPh sb="3" eb="5">
      <t>セッシュ</t>
    </rPh>
    <rPh sb="5" eb="7">
      <t>カイスウ</t>
    </rPh>
    <rPh sb="7" eb="8">
      <t>トウ</t>
    </rPh>
    <phoneticPr fontId="2"/>
  </si>
  <si>
    <t>接種回数</t>
    <phoneticPr fontId="2"/>
  </si>
  <si>
    <t>（予診のみを含めない）</t>
    <phoneticPr fontId="2"/>
  </si>
  <si>
    <t>時間外等の接種体制</t>
    <rPh sb="0" eb="3">
      <t>ジカンガイ</t>
    </rPh>
    <rPh sb="3" eb="4">
      <t>トウ</t>
    </rPh>
    <rPh sb="5" eb="9">
      <t>セッシュタイセイ</t>
    </rPh>
    <phoneticPr fontId="2"/>
  </si>
  <si>
    <t>接種回数計（予診のみを含めない）</t>
    <rPh sb="0" eb="2">
      <t>セッシュ</t>
    </rPh>
    <rPh sb="2" eb="4">
      <t>カイスウ</t>
    </rPh>
    <rPh sb="4" eb="5">
      <t>ケイ</t>
    </rPh>
    <rPh sb="6" eb="8">
      <t>ヨシン</t>
    </rPh>
    <rPh sb="11" eb="12">
      <t>フク</t>
    </rPh>
    <phoneticPr fontId="2"/>
  </si>
  <si>
    <t>※本報告書の「接種回数（予診のみを含めない）」には、集団接種（大規模接種会場・市町村特設会場等）の実績は含まれない。</t>
    <rPh sb="46" eb="47">
      <t>トウ</t>
    </rPh>
    <phoneticPr fontId="2"/>
  </si>
  <si>
    <t>第１期間（～R5.7.2）</t>
    <rPh sb="0" eb="1">
      <t>ダイ</t>
    </rPh>
    <rPh sb="2" eb="4">
      <t>キカン</t>
    </rPh>
    <phoneticPr fontId="2"/>
  </si>
  <si>
    <t>別添１</t>
    <rPh sb="0" eb="2">
      <t>ベツソ</t>
    </rPh>
    <phoneticPr fontId="2"/>
  </si>
  <si>
    <t>別添２</t>
    <rPh sb="0" eb="2">
      <t>ベツソ</t>
    </rPh>
    <phoneticPr fontId="2"/>
  </si>
  <si>
    <t>週の
回数区分</t>
    <rPh sb="0" eb="1">
      <t>シュウ</t>
    </rPh>
    <rPh sb="3" eb="5">
      <t>カイスウ</t>
    </rPh>
    <rPh sb="5" eb="7">
      <t>クブン</t>
    </rPh>
    <phoneticPr fontId="2"/>
  </si>
  <si>
    <t>※事務の都合上対象期間ごとに請求してください</t>
    <rPh sb="1" eb="3">
      <t>ジム</t>
    </rPh>
    <rPh sb="4" eb="7">
      <t>ツゴウジョウ</t>
    </rPh>
    <rPh sb="7" eb="11">
      <t>タイショウキカン</t>
    </rPh>
    <rPh sb="14" eb="16">
      <t>セイキュウ</t>
    </rPh>
    <phoneticPr fontId="2"/>
  </si>
  <si>
    <t>・振込先</t>
    <rPh sb="1" eb="4">
      <t>フリコミサキ</t>
    </rPh>
    <phoneticPr fontId="2"/>
  </si>
  <si>
    <t>・内訳</t>
    <phoneticPr fontId="2"/>
  </si>
  <si>
    <r>
      <t>　※</t>
    </r>
    <r>
      <rPr>
        <b/>
        <sz val="20"/>
        <rFont val="游ゴシック"/>
        <family val="3"/>
        <charset val="128"/>
        <scheme val="minor"/>
      </rPr>
      <t>対象期間ごとに100回以上個別接種した週が４週以上</t>
    </r>
    <r>
      <rPr>
        <sz val="20"/>
        <rFont val="游ゴシック"/>
        <family val="3"/>
        <charset val="128"/>
        <scheme val="minor"/>
      </rPr>
      <t>であって、</t>
    </r>
    <r>
      <rPr>
        <b/>
        <sz val="20"/>
        <rFont val="游ゴシック"/>
        <family val="3"/>
        <charset val="128"/>
        <scheme val="minor"/>
      </rPr>
      <t>該当する週のうち各１日以上時間外等の接種体制を用意</t>
    </r>
    <r>
      <rPr>
        <sz val="20"/>
        <rFont val="游ゴシック"/>
        <family val="3"/>
        <charset val="128"/>
        <scheme val="minor"/>
      </rPr>
      <t>していたときの接種につき　2,000円／回</t>
    </r>
    <rPh sb="40" eb="41">
      <t>カク</t>
    </rPh>
    <rPh sb="42" eb="43">
      <t>ニチ</t>
    </rPh>
    <rPh sb="43" eb="45">
      <t>イジョウ</t>
    </rPh>
    <rPh sb="45" eb="48">
      <t>ジカンガイ</t>
    </rPh>
    <rPh sb="48" eb="49">
      <t>トウ</t>
    </rPh>
    <rPh sb="50" eb="54">
      <t>セッシュタイセイ</t>
    </rPh>
    <rPh sb="55" eb="57">
      <t>ヨウイ</t>
    </rPh>
    <phoneticPr fontId="2"/>
  </si>
  <si>
    <t>　期間中で100回以上個別接種した週</t>
    <rPh sb="1" eb="4">
      <t>キカンチュウ</t>
    </rPh>
    <rPh sb="11" eb="13">
      <t>コベツ</t>
    </rPh>
    <rPh sb="13" eb="15">
      <t>セッシュ</t>
    </rPh>
    <phoneticPr fontId="2"/>
  </si>
  <si>
    <t>　魚津市新型コロナウイルスワクチン個別接種の実績報告書（第１期間用）</t>
    <rPh sb="1" eb="4">
      <t>ウオヅシ</t>
    </rPh>
    <rPh sb="4" eb="6">
      <t>シンガタ</t>
    </rPh>
    <rPh sb="17" eb="19">
      <t>コベツ</t>
    </rPh>
    <rPh sb="19" eb="21">
      <t>セッシュ</t>
    </rPh>
    <rPh sb="22" eb="24">
      <t>ジッセキ</t>
    </rPh>
    <rPh sb="24" eb="27">
      <t>ホウコクショ</t>
    </rPh>
    <rPh sb="28" eb="29">
      <t>ダイ</t>
    </rPh>
    <rPh sb="30" eb="32">
      <t>キカン</t>
    </rPh>
    <rPh sb="32" eb="33">
      <t>ヨウ</t>
    </rPh>
    <phoneticPr fontId="2"/>
  </si>
  <si>
    <t>（第１期間分）</t>
    <rPh sb="1" eb="2">
      <t>ダイ</t>
    </rPh>
    <rPh sb="3" eb="6">
      <t>キカンブン</t>
    </rPh>
    <phoneticPr fontId="2"/>
  </si>
  <si>
    <t>　次の期間において、別紙報告書のとおりコロナウイルスワクチンの個別接種を実施したので、次のとおり請求する。</t>
    <rPh sb="1" eb="2">
      <t>ツギ</t>
    </rPh>
    <rPh sb="3" eb="5">
      <t>キカン</t>
    </rPh>
    <rPh sb="31" eb="33">
      <t>コベツ</t>
    </rPh>
    <rPh sb="33" eb="35">
      <t>セッシュ</t>
    </rPh>
    <rPh sb="36" eb="38">
      <t>ジッシ</t>
    </rPh>
    <rPh sb="43" eb="44">
      <t>ツギ</t>
    </rPh>
    <rPh sb="48" eb="50">
      <t>セイキュウ</t>
    </rPh>
    <phoneticPr fontId="2"/>
  </si>
  <si>
    <t>ミラたんクリニック</t>
    <phoneticPr fontId="2"/>
  </si>
  <si>
    <t>有</t>
  </si>
  <si>
    <t>〇〇　××　　印</t>
    <rPh sb="7" eb="8">
      <t>イン</t>
    </rPh>
    <phoneticPr fontId="2"/>
  </si>
  <si>
    <t>魚津市吉島1165</t>
    <rPh sb="0" eb="3">
      <t>ウオヅシ</t>
    </rPh>
    <rPh sb="3" eb="5">
      <t>キチジマ</t>
    </rPh>
    <phoneticPr fontId="2"/>
  </si>
  <si>
    <t>0765-**-####</t>
    <phoneticPr fontId="2"/>
  </si>
  <si>
    <t>0000</t>
    <phoneticPr fontId="2"/>
  </si>
  <si>
    <t>ミラたん銀行</t>
    <rPh sb="4" eb="6">
      <t>ギンコウ</t>
    </rPh>
    <phoneticPr fontId="2"/>
  </si>
  <si>
    <t>普通</t>
    <rPh sb="0" eb="2">
      <t>フツウ</t>
    </rPh>
    <phoneticPr fontId="2"/>
  </si>
  <si>
    <t>0123456</t>
    <phoneticPr fontId="2"/>
  </si>
  <si>
    <t>魚津支店</t>
    <rPh sb="0" eb="4">
      <t>ウオヅシテン</t>
    </rPh>
    <phoneticPr fontId="2"/>
  </si>
  <si>
    <t>000</t>
    <phoneticPr fontId="2"/>
  </si>
  <si>
    <t>ミラタンクリニック</t>
    <phoneticPr fontId="2"/>
  </si>
  <si>
    <t>事務長　△△　□□</t>
    <rPh sb="0" eb="3">
      <t>ジムチョウ</t>
    </rPh>
    <phoneticPr fontId="2"/>
  </si>
  <si>
    <t>0765-**-####</t>
    <phoneticPr fontId="2"/>
  </si>
  <si>
    <t>　　期間中で時間外等の接種体制を用意した週</t>
    <rPh sb="2" eb="5">
      <t>キカンチュウ</t>
    </rPh>
    <rPh sb="6" eb="9">
      <t>ジカンガイ</t>
    </rPh>
    <rPh sb="9" eb="10">
      <t>トウ</t>
    </rPh>
    <rPh sb="11" eb="15">
      <t>セッシュタイセイ</t>
    </rPh>
    <rPh sb="16" eb="18">
      <t>ヨウイ</t>
    </rPh>
    <rPh sb="20" eb="21">
      <t>シュウ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</si>
</sst>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5" formatCode="&quot;¥&quot;#,##0;&quot;¥&quot;\-#,##0"/>
    <numFmt numFmtId="176" formatCode="m/d"/>
    <numFmt numFmtId="177" formatCode="General&quot;週&quot;"/>
    <numFmt numFmtId="178" formatCode="#,##0&quot;円&quot;;[Red]\-#,##0"/>
    <numFmt numFmtId="179" formatCode="#,##0&quot;回&quot;;[Red]\-#,##0"/>
  </numFmts>
  <fonts count="38"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color theme="1"/>
      <name val="游ゴシック"/>
      <family val="3"/>
      <charset val="128"/>
      <scheme val="minor"/>
    </font>
    <font>
      <sz val="11"/>
      <name val="游ゴシック"/>
      <family val="3"/>
      <charset val="128"/>
      <scheme val="minor"/>
    </font>
    <font>
      <sz val="6"/>
      <name val="游ゴシック"/>
      <family val="3"/>
      <charset val="128"/>
      <scheme val="minor"/>
    </font>
    <font>
      <b/>
      <sz val="24"/>
      <color theme="1"/>
      <name val="游ゴシック"/>
      <family val="3"/>
      <charset val="128"/>
      <scheme val="minor"/>
    </font>
    <font>
      <sz val="16"/>
      <name val="游ゴシック"/>
      <family val="3"/>
      <charset val="128"/>
      <scheme val="minor"/>
    </font>
    <font>
      <sz val="14"/>
      <color theme="1"/>
      <name val="游ゴシック"/>
      <family val="3"/>
      <charset val="128"/>
      <scheme val="minor"/>
    </font>
    <font>
      <sz val="18"/>
      <color theme="1"/>
      <name val="游ゴシック"/>
      <family val="3"/>
      <charset val="128"/>
      <scheme val="minor"/>
    </font>
    <font>
      <sz val="20"/>
      <color theme="1"/>
      <name val="游ゴシック"/>
      <family val="3"/>
      <charset val="128"/>
      <scheme val="minor"/>
    </font>
    <font>
      <sz val="22"/>
      <color theme="1"/>
      <name val="游ゴシック"/>
      <family val="3"/>
      <charset val="128"/>
      <scheme val="minor"/>
    </font>
    <font>
      <sz val="26"/>
      <name val="游ゴシック"/>
      <family val="3"/>
      <charset val="128"/>
      <scheme val="minor"/>
    </font>
    <font>
      <sz val="26"/>
      <color theme="1"/>
      <name val="游ゴシック"/>
      <family val="3"/>
      <charset val="128"/>
      <scheme val="minor"/>
    </font>
    <font>
      <sz val="16"/>
      <color theme="1"/>
      <name val="游ゴシック"/>
      <family val="2"/>
      <charset val="128"/>
      <scheme val="minor"/>
    </font>
    <font>
      <sz val="16"/>
      <color theme="1"/>
      <name val="游ゴシック"/>
      <family val="3"/>
      <charset val="128"/>
      <scheme val="minor"/>
    </font>
    <font>
      <sz val="18"/>
      <color theme="1"/>
      <name val="游ゴシック"/>
      <family val="2"/>
      <charset val="128"/>
      <scheme val="minor"/>
    </font>
    <font>
      <b/>
      <sz val="16"/>
      <color theme="1"/>
      <name val="游ゴシック"/>
      <family val="3"/>
      <charset val="128"/>
      <scheme val="minor"/>
    </font>
    <font>
      <b/>
      <sz val="22"/>
      <color theme="1"/>
      <name val="游ゴシック"/>
      <family val="3"/>
      <charset val="128"/>
      <scheme val="minor"/>
    </font>
    <font>
      <sz val="14"/>
      <color theme="1"/>
      <name val="游ゴシック"/>
      <family val="2"/>
      <charset val="128"/>
      <scheme val="minor"/>
    </font>
    <font>
      <b/>
      <sz val="16"/>
      <color indexed="81"/>
      <name val="ＭＳ Ｐゴシック"/>
      <family val="3"/>
      <charset val="128"/>
    </font>
    <font>
      <sz val="12"/>
      <color theme="1"/>
      <name val="游ゴシック"/>
      <family val="3"/>
      <charset val="128"/>
      <scheme val="minor"/>
    </font>
    <font>
      <b/>
      <sz val="14"/>
      <color theme="0"/>
      <name val="游ゴシック"/>
      <family val="3"/>
      <charset val="128"/>
      <scheme val="minor"/>
    </font>
    <font>
      <b/>
      <sz val="28"/>
      <color theme="1"/>
      <name val="游ゴシック"/>
      <family val="3"/>
      <charset val="128"/>
      <scheme val="minor"/>
    </font>
    <font>
      <b/>
      <sz val="20"/>
      <color theme="1"/>
      <name val="游ゴシック"/>
      <family val="3"/>
      <charset val="128"/>
      <scheme val="minor"/>
    </font>
    <font>
      <sz val="22"/>
      <name val="游ゴシック"/>
      <family val="3"/>
      <charset val="128"/>
      <scheme val="minor"/>
    </font>
    <font>
      <sz val="20"/>
      <color theme="1"/>
      <name val="游ゴシック"/>
      <family val="2"/>
      <charset val="128"/>
      <scheme val="minor"/>
    </font>
    <font>
      <sz val="22"/>
      <color theme="1"/>
      <name val="游ゴシック"/>
      <family val="2"/>
      <charset val="128"/>
      <scheme val="minor"/>
    </font>
    <font>
      <sz val="28"/>
      <color theme="1"/>
      <name val="游ゴシック"/>
      <family val="3"/>
      <charset val="128"/>
      <scheme val="minor"/>
    </font>
    <font>
      <b/>
      <sz val="36"/>
      <color theme="1"/>
      <name val="游ゴシック"/>
      <family val="3"/>
      <charset val="128"/>
      <scheme val="minor"/>
    </font>
    <font>
      <b/>
      <sz val="22"/>
      <color theme="1"/>
      <name val="游ゴシック"/>
      <family val="2"/>
      <charset val="128"/>
      <scheme val="minor"/>
    </font>
    <font>
      <sz val="9"/>
      <color theme="1"/>
      <name val="游ゴシック"/>
      <family val="3"/>
      <charset val="128"/>
      <scheme val="minor"/>
    </font>
    <font>
      <b/>
      <sz val="18"/>
      <color theme="1"/>
      <name val="游ゴシック"/>
      <family val="3"/>
      <charset val="128"/>
      <scheme val="minor"/>
    </font>
    <font>
      <sz val="20"/>
      <name val="游ゴシック"/>
      <family val="3"/>
      <charset val="128"/>
      <scheme val="minor"/>
    </font>
    <font>
      <sz val="9"/>
      <color theme="1"/>
      <name val="游ゴシック"/>
      <family val="2"/>
      <charset val="128"/>
      <scheme val="minor"/>
    </font>
    <font>
      <sz val="26"/>
      <color theme="1"/>
      <name val="UD デジタル 教科書体 NK-B"/>
      <family val="1"/>
      <charset val="128"/>
    </font>
    <font>
      <b/>
      <sz val="20"/>
      <name val="游ゴシック"/>
      <family val="3"/>
      <charset val="128"/>
      <scheme val="minor"/>
    </font>
    <font>
      <b/>
      <sz val="22"/>
      <name val="游ゴシック"/>
      <family val="3"/>
      <charset val="128"/>
      <scheme val="minor"/>
    </font>
  </fonts>
  <fills count="7">
    <fill>
      <patternFill patternType="none"/>
    </fill>
    <fill>
      <patternFill patternType="gray125"/>
    </fill>
    <fill>
      <patternFill patternType="solid">
        <fgColor theme="1"/>
        <bgColor indexed="64"/>
      </patternFill>
    </fill>
    <fill>
      <patternFill patternType="solid">
        <fgColor theme="5" tint="0.79998168889431442"/>
        <bgColor indexed="64"/>
      </patternFill>
    </fill>
    <fill>
      <patternFill patternType="solid">
        <fgColor theme="0" tint="-0.249977111117893"/>
        <bgColor indexed="64"/>
      </patternFill>
    </fill>
    <fill>
      <patternFill patternType="solid">
        <fgColor theme="0"/>
        <bgColor indexed="64"/>
      </patternFill>
    </fill>
    <fill>
      <patternFill patternType="solid">
        <fgColor theme="0" tint="-0.24994659260841701"/>
        <bgColor indexed="64"/>
      </patternFill>
    </fill>
  </fills>
  <borders count="49">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style="thin">
        <color indexed="64"/>
      </top>
      <bottom/>
      <diagonal/>
    </border>
    <border>
      <left/>
      <right/>
      <top style="thin">
        <color indexed="64"/>
      </top>
      <bottom style="double">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auto="1"/>
      </left>
      <right/>
      <top/>
      <bottom/>
      <diagonal/>
    </border>
    <border>
      <left style="medium">
        <color auto="1"/>
      </left>
      <right/>
      <top/>
      <bottom style="thin">
        <color indexed="64"/>
      </bottom>
      <diagonal/>
    </border>
    <border>
      <left style="medium">
        <color auto="1"/>
      </left>
      <right/>
      <top style="double">
        <color indexed="64"/>
      </top>
      <bottom style="medium">
        <color auto="1"/>
      </bottom>
      <diagonal/>
    </border>
    <border>
      <left/>
      <right/>
      <top style="double">
        <color indexed="64"/>
      </top>
      <bottom style="medium">
        <color auto="1"/>
      </bottom>
      <diagonal/>
    </border>
    <border>
      <left/>
      <right/>
      <top/>
      <bottom style="medium">
        <color auto="1"/>
      </bottom>
      <diagonal/>
    </border>
    <border>
      <left/>
      <right/>
      <top style="medium">
        <color auto="1"/>
      </top>
      <bottom style="medium">
        <color auto="1"/>
      </bottom>
      <diagonal/>
    </border>
    <border>
      <left style="medium">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auto="1"/>
      </left>
      <right/>
      <top style="thin">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style="thin">
        <color indexed="64"/>
      </top>
      <bottom style="double">
        <color indexed="64"/>
      </bottom>
      <diagonal/>
    </border>
    <border>
      <left/>
      <right style="medium">
        <color indexed="64"/>
      </right>
      <top style="double">
        <color indexed="64"/>
      </top>
      <bottom style="medium">
        <color auto="1"/>
      </bottom>
      <diagonal/>
    </border>
    <border>
      <left style="thin">
        <color indexed="64"/>
      </left>
      <right/>
      <top style="medium">
        <color indexed="64"/>
      </top>
      <bottom/>
      <diagonal/>
    </border>
    <border>
      <left/>
      <right style="medium">
        <color indexed="64"/>
      </right>
      <top style="medium">
        <color indexed="64"/>
      </top>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206">
    <xf numFmtId="0" fontId="0" fillId="0" borderId="0" xfId="0">
      <alignment vertical="center"/>
    </xf>
    <xf numFmtId="0" fontId="3" fillId="0" borderId="0" xfId="2" applyFont="1" applyBorder="1">
      <alignment vertical="center"/>
    </xf>
    <xf numFmtId="0" fontId="4" fillId="0" borderId="0" xfId="2" applyFont="1" applyBorder="1">
      <alignment vertical="center"/>
    </xf>
    <xf numFmtId="0" fontId="3" fillId="0" borderId="0" xfId="2" applyFont="1" applyBorder="1" applyAlignment="1">
      <alignment vertical="center"/>
    </xf>
    <xf numFmtId="0" fontId="3" fillId="0" borderId="0" xfId="2" applyFont="1" applyBorder="1" applyAlignment="1">
      <alignment horizontal="right" vertical="center"/>
    </xf>
    <xf numFmtId="0" fontId="4" fillId="0" borderId="0" xfId="2" applyFont="1" applyBorder="1" applyAlignment="1">
      <alignment vertical="top" wrapText="1"/>
    </xf>
    <xf numFmtId="0" fontId="7" fillId="0" borderId="0" xfId="2" applyFont="1" applyBorder="1" applyAlignment="1">
      <alignment vertical="top" wrapText="1"/>
    </xf>
    <xf numFmtId="0" fontId="0" fillId="0" borderId="0" xfId="0" applyBorder="1">
      <alignment vertical="center"/>
    </xf>
    <xf numFmtId="0" fontId="6" fillId="0" borderId="0" xfId="2" applyFont="1" applyBorder="1" applyAlignment="1">
      <alignment horizontal="center" vertical="center"/>
    </xf>
    <xf numFmtId="0" fontId="8" fillId="0" borderId="0" xfId="0" applyFont="1">
      <alignment vertical="center"/>
    </xf>
    <xf numFmtId="0" fontId="12" fillId="0" borderId="4" xfId="2" applyFont="1" applyBorder="1">
      <alignment vertical="center"/>
    </xf>
    <xf numFmtId="0" fontId="13" fillId="0" borderId="4" xfId="0" applyFont="1" applyBorder="1">
      <alignment vertical="center"/>
    </xf>
    <xf numFmtId="0" fontId="15" fillId="0" borderId="0" xfId="0" applyFont="1" applyAlignment="1">
      <alignment horizontal="center" vertical="center"/>
    </xf>
    <xf numFmtId="0" fontId="11" fillId="0" borderId="0" xfId="2" applyFont="1" applyBorder="1">
      <alignment vertical="center"/>
    </xf>
    <xf numFmtId="0" fontId="17" fillId="0" borderId="0" xfId="0" applyFont="1">
      <alignment vertical="center"/>
    </xf>
    <xf numFmtId="0" fontId="18" fillId="0" borderId="0" xfId="0" applyFont="1">
      <alignment vertical="center"/>
    </xf>
    <xf numFmtId="0" fontId="16" fillId="0" borderId="0" xfId="0" applyFont="1" applyAlignment="1">
      <alignment horizontal="center" vertical="center"/>
    </xf>
    <xf numFmtId="0" fontId="19" fillId="0" borderId="0" xfId="0" applyFont="1">
      <alignment vertical="center"/>
    </xf>
    <xf numFmtId="176" fontId="22" fillId="2" borderId="1" xfId="0" applyNumberFormat="1" applyFont="1" applyFill="1" applyBorder="1" applyAlignment="1">
      <alignment horizontal="center" vertical="center"/>
    </xf>
    <xf numFmtId="0" fontId="8" fillId="0" borderId="9" xfId="0" applyFont="1" applyBorder="1">
      <alignment vertical="center"/>
    </xf>
    <xf numFmtId="0" fontId="8" fillId="0" borderId="9" xfId="0" applyFont="1" applyBorder="1" applyAlignment="1">
      <alignment horizontal="center" vertical="center"/>
    </xf>
    <xf numFmtId="0" fontId="8" fillId="0" borderId="1" xfId="0" applyFont="1" applyBorder="1">
      <alignment vertical="center"/>
    </xf>
    <xf numFmtId="38" fontId="8" fillId="0" borderId="1" xfId="1" applyFont="1" applyBorder="1">
      <alignment vertical="center"/>
    </xf>
    <xf numFmtId="38" fontId="8" fillId="4" borderId="1" xfId="1" applyFont="1" applyFill="1" applyBorder="1">
      <alignment vertical="center"/>
    </xf>
    <xf numFmtId="0" fontId="8" fillId="3" borderId="1" xfId="0" applyFont="1" applyFill="1" applyBorder="1">
      <alignment vertical="center"/>
    </xf>
    <xf numFmtId="0" fontId="21" fillId="0" borderId="1" xfId="0" applyFont="1" applyBorder="1" applyAlignment="1">
      <alignment horizontal="center" vertical="center"/>
    </xf>
    <xf numFmtId="0" fontId="9" fillId="0" borderId="0" xfId="0" applyFont="1" applyBorder="1">
      <alignment vertical="center"/>
    </xf>
    <xf numFmtId="38" fontId="9" fillId="0" borderId="0" xfId="1" applyFont="1" applyBorder="1" applyAlignment="1">
      <alignment horizontal="right" vertical="center"/>
    </xf>
    <xf numFmtId="38" fontId="9" fillId="0" borderId="0" xfId="1" applyFont="1" applyBorder="1" applyAlignment="1">
      <alignment horizontal="center" vertical="center"/>
    </xf>
    <xf numFmtId="0" fontId="14" fillId="0" borderId="0" xfId="0" applyFont="1" applyBorder="1">
      <alignment vertical="center"/>
    </xf>
    <xf numFmtId="0" fontId="0" fillId="0" borderId="0" xfId="0">
      <alignment vertical="center"/>
    </xf>
    <xf numFmtId="0" fontId="0" fillId="0" borderId="0" xfId="0">
      <alignment vertical="center"/>
    </xf>
    <xf numFmtId="38" fontId="8" fillId="3" borderId="1" xfId="1" applyFont="1" applyFill="1" applyBorder="1" applyAlignment="1">
      <alignment horizontal="center" vertical="center"/>
    </xf>
    <xf numFmtId="0" fontId="24" fillId="0" borderId="0" xfId="0" applyFont="1" applyAlignment="1">
      <alignment horizontal="right" vertical="center"/>
    </xf>
    <xf numFmtId="0" fontId="8" fillId="0" borderId="1" xfId="0" applyFont="1" applyBorder="1" applyAlignment="1">
      <alignment vertical="center" wrapText="1"/>
    </xf>
    <xf numFmtId="0" fontId="27" fillId="0" borderId="0" xfId="0" applyFont="1">
      <alignment vertical="center"/>
    </xf>
    <xf numFmtId="0" fontId="11" fillId="0" borderId="0" xfId="0" applyFont="1">
      <alignment vertical="center"/>
    </xf>
    <xf numFmtId="0" fontId="6" fillId="0" borderId="0" xfId="0" applyFont="1">
      <alignment vertical="center"/>
    </xf>
    <xf numFmtId="0" fontId="23" fillId="0" borderId="0" xfId="0" applyFont="1">
      <alignment vertical="center"/>
    </xf>
    <xf numFmtId="0" fontId="0" fillId="0" borderId="4" xfId="0" applyBorder="1">
      <alignment vertical="center"/>
    </xf>
    <xf numFmtId="0" fontId="30" fillId="0" borderId="0" xfId="0" applyFont="1" applyAlignment="1">
      <alignment horizontal="right" vertical="center"/>
    </xf>
    <xf numFmtId="0" fontId="11" fillId="0" borderId="4" xfId="2" applyFont="1" applyBorder="1">
      <alignment vertical="center"/>
    </xf>
    <xf numFmtId="0" fontId="30" fillId="0" borderId="0" xfId="0" applyFont="1">
      <alignment vertical="center"/>
    </xf>
    <xf numFmtId="0" fontId="28" fillId="0" borderId="0" xfId="0" applyFont="1">
      <alignment vertical="center"/>
    </xf>
    <xf numFmtId="0" fontId="26" fillId="0" borderId="4" xfId="0" applyFont="1" applyBorder="1">
      <alignment vertical="center"/>
    </xf>
    <xf numFmtId="0" fontId="0" fillId="0" borderId="0" xfId="0">
      <alignment vertical="center"/>
    </xf>
    <xf numFmtId="0" fontId="11" fillId="0" borderId="0" xfId="0" applyFont="1">
      <alignment vertical="center"/>
    </xf>
    <xf numFmtId="0" fontId="0" fillId="0" borderId="0" xfId="0">
      <alignment vertical="center"/>
    </xf>
    <xf numFmtId="0" fontId="11" fillId="3" borderId="6" xfId="2" applyFont="1" applyFill="1" applyBorder="1">
      <alignment vertical="center"/>
    </xf>
    <xf numFmtId="0" fontId="11" fillId="0" borderId="4" xfId="2" applyFont="1" applyBorder="1">
      <alignment vertical="center"/>
    </xf>
    <xf numFmtId="0" fontId="11" fillId="3" borderId="0" xfId="0" applyFont="1" applyFill="1" applyBorder="1" applyAlignment="1">
      <alignment vertical="center"/>
    </xf>
    <xf numFmtId="0" fontId="0" fillId="0" borderId="0" xfId="0">
      <alignment vertical="center"/>
    </xf>
    <xf numFmtId="0" fontId="0" fillId="0" borderId="0" xfId="0">
      <alignment vertical="center"/>
    </xf>
    <xf numFmtId="0" fontId="9" fillId="0" borderId="0" xfId="0" applyFont="1" applyBorder="1" applyAlignment="1">
      <alignment horizontal="center" vertical="center"/>
    </xf>
    <xf numFmtId="178" fontId="11" fillId="0" borderId="0" xfId="1" applyNumberFormat="1" applyFont="1" applyBorder="1" applyAlignment="1">
      <alignment horizontal="right" vertical="center"/>
    </xf>
    <xf numFmtId="178" fontId="11" fillId="0" borderId="0" xfId="1" applyNumberFormat="1" applyFont="1" applyBorder="1" applyAlignment="1">
      <alignment vertical="center"/>
    </xf>
    <xf numFmtId="0" fontId="0" fillId="0" borderId="0" xfId="0">
      <alignment vertical="center"/>
    </xf>
    <xf numFmtId="38" fontId="8" fillId="0" borderId="5" xfId="1" applyFont="1" applyBorder="1" applyAlignment="1">
      <alignment horizontal="center" vertical="center"/>
    </xf>
    <xf numFmtId="38" fontId="8" fillId="0" borderId="1" xfId="1" applyFont="1" applyBorder="1" applyAlignment="1">
      <alignment horizontal="center" vertical="center"/>
    </xf>
    <xf numFmtId="38" fontId="11" fillId="0" borderId="4" xfId="0" applyNumberFormat="1" applyFont="1" applyBorder="1" applyAlignment="1">
      <alignment horizontal="center" vertical="center"/>
    </xf>
    <xf numFmtId="38" fontId="8" fillId="0" borderId="0" xfId="1" applyFont="1" applyFill="1" applyBorder="1">
      <alignment vertical="center"/>
    </xf>
    <xf numFmtId="0" fontId="19" fillId="0" borderId="0" xfId="0" applyFont="1" applyFill="1" applyBorder="1">
      <alignment vertical="center"/>
    </xf>
    <xf numFmtId="0" fontId="19" fillId="0" borderId="0" xfId="0" applyFont="1" applyFill="1" applyBorder="1" applyAlignment="1">
      <alignment vertical="center"/>
    </xf>
    <xf numFmtId="0" fontId="8" fillId="0" borderId="0" xfId="0" applyFont="1" applyFill="1" applyBorder="1" applyAlignment="1">
      <alignment vertical="center"/>
    </xf>
    <xf numFmtId="38" fontId="8" fillId="0" borderId="18" xfId="1" applyFont="1" applyBorder="1">
      <alignment vertical="center"/>
    </xf>
    <xf numFmtId="0" fontId="32" fillId="0" borderId="0" xfId="0" applyFont="1">
      <alignment vertical="center"/>
    </xf>
    <xf numFmtId="0" fontId="11" fillId="0" borderId="20" xfId="0" applyFont="1" applyBorder="1" applyAlignment="1">
      <alignment horizontal="center" vertical="center"/>
    </xf>
    <xf numFmtId="0" fontId="11" fillId="0" borderId="21" xfId="0" applyFont="1" applyBorder="1" applyAlignment="1">
      <alignment horizontal="center" vertical="center"/>
    </xf>
    <xf numFmtId="0" fontId="11" fillId="0" borderId="30" xfId="0" applyFont="1" applyBorder="1">
      <alignment vertical="center"/>
    </xf>
    <xf numFmtId="0" fontId="11" fillId="3" borderId="22" xfId="0" applyFont="1" applyFill="1" applyBorder="1" applyAlignment="1">
      <alignment vertical="center"/>
    </xf>
    <xf numFmtId="0" fontId="11" fillId="3" borderId="23" xfId="0" applyFont="1" applyFill="1" applyBorder="1" applyAlignment="1">
      <alignment vertical="center"/>
    </xf>
    <xf numFmtId="0" fontId="11" fillId="5" borderId="31" xfId="0" applyFont="1" applyFill="1" applyBorder="1" applyAlignment="1">
      <alignment vertical="center" shrinkToFit="1"/>
    </xf>
    <xf numFmtId="0" fontId="11" fillId="0" borderId="21" xfId="0" applyFont="1" applyBorder="1">
      <alignment vertical="center"/>
    </xf>
    <xf numFmtId="0" fontId="11" fillId="3" borderId="27" xfId="0" applyFont="1" applyFill="1" applyBorder="1" applyAlignment="1">
      <alignment vertical="center"/>
    </xf>
    <xf numFmtId="0" fontId="11" fillId="3" borderId="28" xfId="0" applyFont="1" applyFill="1" applyBorder="1" applyAlignment="1">
      <alignment vertical="center"/>
    </xf>
    <xf numFmtId="0" fontId="11" fillId="5" borderId="33" xfId="0" applyFont="1" applyFill="1" applyBorder="1" applyAlignment="1">
      <alignment vertical="center" shrinkToFit="1"/>
    </xf>
    <xf numFmtId="0" fontId="10" fillId="0" borderId="34" xfId="0" applyFont="1" applyBorder="1">
      <alignment vertical="center"/>
    </xf>
    <xf numFmtId="0" fontId="10" fillId="0" borderId="0" xfId="0" applyFont="1" applyBorder="1">
      <alignment vertical="center"/>
    </xf>
    <xf numFmtId="0" fontId="11" fillId="0" borderId="35" xfId="0" applyFont="1" applyBorder="1">
      <alignment vertical="center"/>
    </xf>
    <xf numFmtId="0" fontId="11" fillId="0" borderId="36" xfId="0" applyFont="1" applyBorder="1">
      <alignment vertical="center"/>
    </xf>
    <xf numFmtId="0" fontId="11" fillId="0" borderId="37" xfId="0" applyFont="1" applyBorder="1">
      <alignment vertical="center"/>
    </xf>
    <xf numFmtId="0" fontId="11" fillId="0" borderId="0" xfId="0" applyFont="1" applyBorder="1">
      <alignment vertical="center"/>
    </xf>
    <xf numFmtId="0" fontId="27" fillId="0" borderId="0" xfId="0" applyFont="1" applyBorder="1">
      <alignment vertical="center"/>
    </xf>
    <xf numFmtId="177" fontId="18" fillId="0" borderId="0" xfId="0" applyNumberFormat="1" applyFont="1" applyBorder="1" applyAlignment="1">
      <alignment horizontal="center" vertical="center"/>
    </xf>
    <xf numFmtId="0" fontId="12" fillId="0" borderId="0" xfId="2" applyFont="1" applyBorder="1">
      <alignment vertical="center"/>
    </xf>
    <xf numFmtId="0" fontId="13" fillId="0" borderId="0" xfId="0" applyFont="1" applyBorder="1">
      <alignment vertical="center"/>
    </xf>
    <xf numFmtId="5" fontId="23" fillId="0" borderId="0" xfId="2" applyNumberFormat="1" applyFont="1" applyBorder="1" applyAlignment="1">
      <alignment horizontal="center"/>
    </xf>
    <xf numFmtId="0" fontId="33" fillId="0" borderId="0" xfId="2" applyFont="1" applyBorder="1" applyAlignment="1">
      <alignment vertical="top" wrapText="1"/>
    </xf>
    <xf numFmtId="0" fontId="11" fillId="0" borderId="40" xfId="0" applyFont="1" applyBorder="1">
      <alignment vertical="center"/>
    </xf>
    <xf numFmtId="0" fontId="11" fillId="0" borderId="41" xfId="0" applyFont="1" applyFill="1" applyBorder="1">
      <alignment vertical="center"/>
    </xf>
    <xf numFmtId="0" fontId="0" fillId="0" borderId="25" xfId="0" applyBorder="1">
      <alignment vertical="center"/>
    </xf>
    <xf numFmtId="179" fontId="11" fillId="0" borderId="0" xfId="1" applyNumberFormat="1" applyFont="1" applyBorder="1">
      <alignment vertical="center"/>
    </xf>
    <xf numFmtId="178" fontId="11" fillId="0" borderId="0" xfId="1" applyNumberFormat="1" applyFont="1" applyBorder="1">
      <alignment vertical="center"/>
    </xf>
    <xf numFmtId="179" fontId="11" fillId="0" borderId="0" xfId="1" applyNumberFormat="1" applyFont="1" applyBorder="1" applyAlignment="1">
      <alignment vertical="center"/>
    </xf>
    <xf numFmtId="0" fontId="11" fillId="0" borderId="39" xfId="0" applyFont="1" applyBorder="1">
      <alignment vertical="center"/>
    </xf>
    <xf numFmtId="177" fontId="18" fillId="0" borderId="0" xfId="0" quotePrefix="1" applyNumberFormat="1" applyFont="1" applyBorder="1" applyAlignment="1">
      <alignment horizontal="center" vertical="center"/>
    </xf>
    <xf numFmtId="0" fontId="27" fillId="0" borderId="34" xfId="0" applyFont="1" applyBorder="1">
      <alignment vertical="center"/>
    </xf>
    <xf numFmtId="0" fontId="11" fillId="0" borderId="38" xfId="0" applyFont="1" applyBorder="1">
      <alignment vertical="center"/>
    </xf>
    <xf numFmtId="0" fontId="11" fillId="0" borderId="42" xfId="0" applyFont="1" applyBorder="1">
      <alignment vertical="center"/>
    </xf>
    <xf numFmtId="0" fontId="35" fillId="0" borderId="0" xfId="0" applyFont="1" applyBorder="1">
      <alignment vertical="center"/>
    </xf>
    <xf numFmtId="0" fontId="4" fillId="0" borderId="0" xfId="0" applyFont="1">
      <alignment vertical="center"/>
    </xf>
    <xf numFmtId="0" fontId="25" fillId="0" borderId="0" xfId="0" applyFont="1">
      <alignment vertical="center"/>
    </xf>
    <xf numFmtId="0" fontId="25" fillId="0" borderId="0" xfId="0" applyFont="1" applyBorder="1">
      <alignment vertical="center"/>
    </xf>
    <xf numFmtId="0" fontId="4" fillId="0" borderId="0" xfId="0" applyFont="1" applyBorder="1">
      <alignment vertical="center"/>
    </xf>
    <xf numFmtId="0" fontId="18" fillId="0" borderId="0" xfId="0" applyFont="1" applyAlignment="1">
      <alignment vertical="center" wrapText="1"/>
    </xf>
    <xf numFmtId="0" fontId="0" fillId="0" borderId="0" xfId="0">
      <alignment vertical="center"/>
    </xf>
    <xf numFmtId="0" fontId="27" fillId="0" borderId="0" xfId="0" applyFont="1" applyBorder="1" applyAlignment="1">
      <alignment horizontal="center" vertical="center" wrapText="1"/>
    </xf>
    <xf numFmtId="0" fontId="9" fillId="0" borderId="0" xfId="0" applyFont="1" applyBorder="1" applyAlignment="1">
      <alignment horizontal="center" vertical="center" wrapText="1"/>
    </xf>
    <xf numFmtId="0" fontId="34" fillId="0" borderId="0" xfId="0" applyFont="1" applyBorder="1" applyAlignment="1">
      <alignment horizontal="center" vertical="center" wrapText="1"/>
    </xf>
    <xf numFmtId="0" fontId="8" fillId="0" borderId="0" xfId="0" applyFont="1" applyBorder="1" applyAlignment="1">
      <alignment horizontal="center" vertical="center" wrapText="1"/>
    </xf>
    <xf numFmtId="179" fontId="11" fillId="0" borderId="0" xfId="1" applyNumberFormat="1" applyFont="1" applyBorder="1" applyAlignment="1">
      <alignment horizontal="center" vertical="center"/>
    </xf>
    <xf numFmtId="0" fontId="9" fillId="0" borderId="0" xfId="2" applyFont="1" applyBorder="1">
      <alignment vertical="center"/>
    </xf>
    <xf numFmtId="38" fontId="8" fillId="0" borderId="5" xfId="1" applyFont="1" applyFill="1" applyBorder="1" applyAlignment="1">
      <alignment horizontal="left" vertical="center"/>
    </xf>
    <xf numFmtId="38" fontId="8" fillId="0" borderId="6" xfId="1" applyFont="1" applyFill="1" applyBorder="1" applyAlignment="1">
      <alignment horizontal="left" vertical="center"/>
    </xf>
    <xf numFmtId="38" fontId="8" fillId="0" borderId="11" xfId="1" applyFont="1" applyFill="1" applyBorder="1" applyAlignment="1">
      <alignment horizontal="left" vertical="center"/>
    </xf>
    <xf numFmtId="0" fontId="8" fillId="0" borderId="8" xfId="0" applyFont="1" applyBorder="1" applyAlignment="1">
      <alignment horizontal="center" vertical="center" wrapText="1"/>
    </xf>
    <xf numFmtId="0" fontId="8" fillId="0" borderId="10" xfId="0" applyFont="1" applyBorder="1" applyAlignment="1">
      <alignment horizontal="center" vertical="center"/>
    </xf>
    <xf numFmtId="0" fontId="8" fillId="0" borderId="9" xfId="0" applyFont="1" applyBorder="1" applyAlignment="1">
      <alignment horizontal="center" vertical="center"/>
    </xf>
    <xf numFmtId="0" fontId="9" fillId="0" borderId="3" xfId="0" applyFont="1" applyBorder="1" applyAlignment="1">
      <alignment horizontal="center" vertical="center"/>
    </xf>
    <xf numFmtId="0" fontId="9" fillId="0" borderId="0" xfId="0" applyFont="1" applyBorder="1" applyAlignment="1">
      <alignment horizontal="center" vertical="center"/>
    </xf>
    <xf numFmtId="0" fontId="9" fillId="0" borderId="7" xfId="0" applyFont="1" applyBorder="1" applyAlignment="1">
      <alignment horizontal="center" vertical="center"/>
    </xf>
    <xf numFmtId="0" fontId="9" fillId="0" borderId="4" xfId="0" applyFont="1" applyBorder="1" applyAlignment="1">
      <alignment horizontal="center" vertical="center"/>
    </xf>
    <xf numFmtId="0" fontId="11" fillId="3" borderId="6" xfId="2" applyFont="1" applyFill="1" applyBorder="1">
      <alignment vertical="center"/>
    </xf>
    <xf numFmtId="0" fontId="18" fillId="0" borderId="0" xfId="0" applyFont="1" applyAlignment="1">
      <alignment vertical="center" wrapText="1"/>
    </xf>
    <xf numFmtId="0" fontId="29" fillId="0" borderId="0" xfId="0" applyFont="1" applyAlignment="1">
      <alignment horizontal="right" vertical="center"/>
    </xf>
    <xf numFmtId="0" fontId="11" fillId="0" borderId="2" xfId="0" applyFont="1" applyBorder="1" applyAlignment="1">
      <alignment horizontal="center" vertical="center" wrapText="1"/>
    </xf>
    <xf numFmtId="0" fontId="0" fillId="0" borderId="2" xfId="0" applyBorder="1" applyAlignment="1">
      <alignment horizontal="center" vertical="center" wrapText="1"/>
    </xf>
    <xf numFmtId="0" fontId="31" fillId="0" borderId="4" xfId="0" applyFont="1" applyBorder="1" applyAlignment="1">
      <alignment horizontal="center" vertical="center" wrapText="1"/>
    </xf>
    <xf numFmtId="0" fontId="15" fillId="0" borderId="2" xfId="0" applyFont="1" applyBorder="1" applyAlignment="1">
      <alignment horizontal="center" vertical="center" wrapText="1"/>
    </xf>
    <xf numFmtId="0" fontId="15" fillId="0" borderId="4" xfId="0" applyFont="1" applyBorder="1" applyAlignment="1">
      <alignment horizontal="center" vertical="center" wrapText="1"/>
    </xf>
    <xf numFmtId="0" fontId="15" fillId="0" borderId="0" xfId="0" applyFont="1" applyBorder="1" applyAlignment="1">
      <alignment horizontal="center" vertical="center" wrapText="1"/>
    </xf>
    <xf numFmtId="177" fontId="37" fillId="0" borderId="0" xfId="0" applyNumberFormat="1" applyFont="1" applyBorder="1" applyAlignment="1">
      <alignment horizontal="center" vertical="center"/>
    </xf>
    <xf numFmtId="0" fontId="27" fillId="0" borderId="0" xfId="0" applyFont="1" applyBorder="1" applyAlignment="1">
      <alignment horizontal="center" vertical="center"/>
    </xf>
    <xf numFmtId="0" fontId="0" fillId="0" borderId="0" xfId="0" applyBorder="1" applyAlignment="1">
      <alignment horizontal="center" vertical="center"/>
    </xf>
    <xf numFmtId="0" fontId="0" fillId="0" borderId="0" xfId="0">
      <alignment vertical="center"/>
    </xf>
    <xf numFmtId="0" fontId="8" fillId="0" borderId="16" xfId="0" applyFont="1" applyBorder="1" applyAlignment="1">
      <alignment horizontal="right" vertical="center"/>
    </xf>
    <xf numFmtId="0" fontId="8" fillId="0" borderId="8" xfId="0" applyFont="1" applyBorder="1" applyAlignment="1">
      <alignment horizontal="right" vertical="center"/>
    </xf>
    <xf numFmtId="0" fontId="8" fillId="0" borderId="19" xfId="0" applyFont="1" applyBorder="1" applyAlignment="1">
      <alignment horizontal="right" vertical="center"/>
    </xf>
    <xf numFmtId="38" fontId="11" fillId="0" borderId="5" xfId="1" applyFont="1" applyBorder="1" applyAlignment="1">
      <alignment horizontal="center" vertical="center"/>
    </xf>
    <xf numFmtId="38" fontId="11" fillId="0" borderId="6" xfId="1" applyFont="1" applyBorder="1" applyAlignment="1">
      <alignment horizontal="center" vertical="center"/>
    </xf>
    <xf numFmtId="38" fontId="11" fillId="0" borderId="11" xfId="1" applyFont="1" applyBorder="1" applyAlignment="1">
      <alignment horizontal="center" vertical="center"/>
    </xf>
    <xf numFmtId="38" fontId="11" fillId="0" borderId="22" xfId="1" applyFont="1" applyBorder="1" applyAlignment="1">
      <alignment horizontal="center" vertical="center"/>
    </xf>
    <xf numFmtId="38" fontId="11" fillId="0" borderId="23" xfId="1" applyFont="1" applyBorder="1" applyAlignment="1">
      <alignment horizontal="center" vertical="center"/>
    </xf>
    <xf numFmtId="38" fontId="11" fillId="0" borderId="24" xfId="1" applyFont="1" applyBorder="1" applyAlignment="1">
      <alignment horizontal="center" vertical="center"/>
    </xf>
    <xf numFmtId="0" fontId="11" fillId="3" borderId="5" xfId="0" applyFont="1" applyFill="1" applyBorder="1" applyAlignment="1">
      <alignment horizontal="left" vertical="center"/>
    </xf>
    <xf numFmtId="0" fontId="11" fillId="3" borderId="6" xfId="0" applyFont="1" applyFill="1" applyBorder="1" applyAlignment="1">
      <alignment horizontal="left" vertical="center"/>
    </xf>
    <xf numFmtId="0" fontId="11" fillId="3" borderId="26" xfId="0" applyFont="1" applyFill="1" applyBorder="1" applyAlignment="1">
      <alignment horizontal="left" vertical="center"/>
    </xf>
    <xf numFmtId="0" fontId="11" fillId="3" borderId="27" xfId="0" applyFont="1" applyFill="1" applyBorder="1" applyAlignment="1">
      <alignment horizontal="left" vertical="center"/>
    </xf>
    <xf numFmtId="0" fontId="11" fillId="3" borderId="28" xfId="0" applyFont="1" applyFill="1" applyBorder="1" applyAlignment="1">
      <alignment horizontal="left" vertical="center"/>
    </xf>
    <xf numFmtId="0" fontId="11" fillId="3" borderId="29" xfId="0" applyFont="1" applyFill="1" applyBorder="1" applyAlignment="1">
      <alignment horizontal="left" vertical="center"/>
    </xf>
    <xf numFmtId="0" fontId="11" fillId="5" borderId="27" xfId="0" applyFont="1" applyFill="1" applyBorder="1" applyAlignment="1">
      <alignment horizontal="center" vertical="center"/>
    </xf>
    <xf numFmtId="0" fontId="11" fillId="5" borderId="28" xfId="0" applyFont="1" applyFill="1" applyBorder="1" applyAlignment="1">
      <alignment horizontal="center" vertical="center"/>
    </xf>
    <xf numFmtId="0" fontId="11" fillId="5" borderId="32" xfId="0" applyFont="1" applyFill="1" applyBorder="1" applyAlignment="1">
      <alignment horizontal="center" vertical="center"/>
    </xf>
    <xf numFmtId="0" fontId="11" fillId="5" borderId="7" xfId="0" applyFont="1" applyFill="1" applyBorder="1" applyAlignment="1">
      <alignment horizontal="center" vertical="center"/>
    </xf>
    <xf numFmtId="0" fontId="11" fillId="5" borderId="23" xfId="0" applyFont="1" applyFill="1" applyBorder="1" applyAlignment="1">
      <alignment horizontal="center" vertical="center"/>
    </xf>
    <xf numFmtId="0" fontId="11" fillId="5" borderId="24" xfId="0" applyFont="1" applyFill="1" applyBorder="1" applyAlignment="1">
      <alignment horizontal="center" vertical="center"/>
    </xf>
    <xf numFmtId="178" fontId="11" fillId="0" borderId="6" xfId="1" applyNumberFormat="1" applyFont="1" applyBorder="1" applyAlignment="1">
      <alignment horizontal="right" vertical="center"/>
    </xf>
    <xf numFmtId="178" fontId="11" fillId="0" borderId="26" xfId="1" applyNumberFormat="1" applyFont="1" applyBorder="1" applyAlignment="1">
      <alignment horizontal="right" vertical="center"/>
    </xf>
    <xf numFmtId="0" fontId="23" fillId="0" borderId="0" xfId="2" applyFont="1" applyBorder="1" applyAlignment="1">
      <alignment horizontal="center" vertical="center"/>
    </xf>
    <xf numFmtId="0" fontId="27" fillId="3" borderId="4" xfId="0" applyFont="1" applyFill="1" applyBorder="1">
      <alignment vertical="center"/>
    </xf>
    <xf numFmtId="0" fontId="11" fillId="3" borderId="4" xfId="0" applyFont="1" applyFill="1" applyBorder="1">
      <alignment vertical="center"/>
    </xf>
    <xf numFmtId="49" fontId="11" fillId="3" borderId="22" xfId="0" applyNumberFormat="1" applyFont="1" applyFill="1" applyBorder="1" applyAlignment="1">
      <alignment horizontal="center" vertical="center"/>
    </xf>
    <xf numFmtId="49" fontId="11" fillId="3" borderId="23" xfId="0" applyNumberFormat="1" applyFont="1" applyFill="1" applyBorder="1" applyAlignment="1">
      <alignment horizontal="center" vertical="center"/>
    </xf>
    <xf numFmtId="49" fontId="11" fillId="3" borderId="24" xfId="0" applyNumberFormat="1" applyFont="1" applyFill="1" applyBorder="1" applyAlignment="1">
      <alignment horizontal="center" vertical="center"/>
    </xf>
    <xf numFmtId="0" fontId="11" fillId="3" borderId="5" xfId="0" applyFont="1" applyFill="1" applyBorder="1" applyAlignment="1">
      <alignment horizontal="center" vertical="center"/>
    </xf>
    <xf numFmtId="0" fontId="11" fillId="3" borderId="6" xfId="0" applyFont="1" applyFill="1" applyBorder="1" applyAlignment="1">
      <alignment horizontal="center" vertical="center"/>
    </xf>
    <xf numFmtId="0" fontId="11" fillId="3" borderId="11" xfId="0" applyFont="1" applyFill="1" applyBorder="1" applyAlignment="1">
      <alignment horizontal="center" vertical="center"/>
    </xf>
    <xf numFmtId="49" fontId="11" fillId="3" borderId="5" xfId="1" applyNumberFormat="1" applyFont="1" applyFill="1" applyBorder="1" applyAlignment="1">
      <alignment horizontal="center" vertical="center"/>
    </xf>
    <xf numFmtId="49" fontId="11" fillId="3" borderId="6" xfId="1" applyNumberFormat="1" applyFont="1" applyFill="1" applyBorder="1" applyAlignment="1">
      <alignment horizontal="center" vertical="center"/>
    </xf>
    <xf numFmtId="49" fontId="11" fillId="3" borderId="26" xfId="1" applyNumberFormat="1" applyFont="1" applyFill="1" applyBorder="1" applyAlignment="1">
      <alignment horizontal="center" vertical="center"/>
    </xf>
    <xf numFmtId="49" fontId="11" fillId="3" borderId="22" xfId="1" applyNumberFormat="1" applyFont="1" applyFill="1" applyBorder="1" applyAlignment="1">
      <alignment horizontal="center" vertical="center"/>
    </xf>
    <xf numFmtId="49" fontId="11" fillId="3" borderId="23" xfId="1" applyNumberFormat="1" applyFont="1" applyFill="1" applyBorder="1" applyAlignment="1">
      <alignment horizontal="center" vertical="center"/>
    </xf>
    <xf numFmtId="49" fontId="11" fillId="3" borderId="25" xfId="1" applyNumberFormat="1" applyFont="1" applyFill="1" applyBorder="1" applyAlignment="1">
      <alignment horizontal="center" vertical="center"/>
    </xf>
    <xf numFmtId="38" fontId="11" fillId="3" borderId="5" xfId="1" applyFont="1" applyFill="1" applyBorder="1" applyAlignment="1">
      <alignment horizontal="center" vertical="center"/>
    </xf>
    <xf numFmtId="38" fontId="11" fillId="3" borderId="6" xfId="1" applyFont="1" applyFill="1" applyBorder="1" applyAlignment="1">
      <alignment horizontal="center" vertical="center"/>
    </xf>
    <xf numFmtId="38" fontId="11" fillId="3" borderId="26" xfId="1" applyFont="1" applyFill="1" applyBorder="1" applyAlignment="1">
      <alignment horizontal="center" vertical="center"/>
    </xf>
    <xf numFmtId="179" fontId="11" fillId="0" borderId="37" xfId="1" applyNumberFormat="1" applyFont="1" applyBorder="1">
      <alignment vertical="center"/>
    </xf>
    <xf numFmtId="178" fontId="11" fillId="0" borderId="37" xfId="1" applyNumberFormat="1" applyFont="1" applyBorder="1">
      <alignment vertical="center"/>
    </xf>
    <xf numFmtId="178" fontId="11" fillId="0" borderId="46" xfId="1" applyNumberFormat="1" applyFont="1" applyBorder="1">
      <alignment vertical="center"/>
    </xf>
    <xf numFmtId="0" fontId="14" fillId="0" borderId="0" xfId="0" applyFont="1" applyAlignment="1">
      <alignment vertical="top" wrapText="1"/>
    </xf>
    <xf numFmtId="179" fontId="11" fillId="0" borderId="4" xfId="1" applyNumberFormat="1" applyFont="1" applyBorder="1">
      <alignment vertical="center"/>
    </xf>
    <xf numFmtId="178" fontId="11" fillId="0" borderId="17" xfId="1" applyNumberFormat="1" applyFont="1" applyBorder="1" applyAlignment="1">
      <alignment horizontal="right" vertical="center"/>
    </xf>
    <xf numFmtId="178" fontId="11" fillId="0" borderId="45" xfId="1" applyNumberFormat="1" applyFont="1" applyBorder="1" applyAlignment="1">
      <alignment horizontal="right" vertical="center"/>
    </xf>
    <xf numFmtId="0" fontId="8" fillId="0" borderId="4" xfId="0" applyFont="1" applyBorder="1" applyAlignment="1">
      <alignment horizontal="center" vertical="center" wrapText="1"/>
    </xf>
    <xf numFmtId="0" fontId="9" fillId="0" borderId="44" xfId="0" applyFont="1" applyBorder="1" applyAlignment="1">
      <alignment horizontal="center" vertical="center"/>
    </xf>
    <xf numFmtId="38" fontId="8" fillId="6" borderId="12" xfId="1" applyFont="1" applyFill="1" applyBorder="1" applyAlignment="1">
      <alignment horizontal="center" vertical="center"/>
    </xf>
    <xf numFmtId="0" fontId="0" fillId="0" borderId="14" xfId="0" applyBorder="1" applyAlignment="1">
      <alignment horizontal="center" vertical="center"/>
    </xf>
    <xf numFmtId="0" fontId="27" fillId="0" borderId="23" xfId="0" applyFont="1" applyBorder="1" applyAlignment="1">
      <alignment horizontal="center" vertical="center"/>
    </xf>
    <xf numFmtId="0" fontId="0" fillId="0" borderId="23" xfId="0" applyBorder="1" applyAlignment="1">
      <alignment horizontal="center" vertical="center"/>
    </xf>
    <xf numFmtId="0" fontId="0" fillId="0" borderId="25" xfId="0" applyBorder="1" applyAlignment="1">
      <alignment horizontal="center" vertical="center"/>
    </xf>
    <xf numFmtId="38" fontId="8" fillId="6" borderId="13" xfId="1" applyFont="1" applyFill="1" applyBorder="1" applyAlignment="1">
      <alignment horizontal="center" vertical="center"/>
    </xf>
    <xf numFmtId="38" fontId="8" fillId="6" borderId="14" xfId="1" applyFont="1" applyFill="1" applyBorder="1" applyAlignment="1">
      <alignment horizontal="center" vertical="center"/>
    </xf>
    <xf numFmtId="38" fontId="8" fillId="6" borderId="15" xfId="1" applyFont="1" applyFill="1" applyBorder="1" applyAlignment="1">
      <alignment horizontal="center" vertical="center"/>
    </xf>
    <xf numFmtId="0" fontId="0" fillId="6" borderId="15" xfId="0" applyFill="1" applyBorder="1" applyAlignment="1">
      <alignment horizontal="center" vertical="center"/>
    </xf>
    <xf numFmtId="0" fontId="37" fillId="0" borderId="0" xfId="0" applyFont="1" applyBorder="1" applyAlignment="1">
      <alignment horizontal="left" vertical="center"/>
    </xf>
    <xf numFmtId="177" fontId="37" fillId="0" borderId="0" xfId="0" quotePrefix="1" applyNumberFormat="1" applyFont="1" applyBorder="1" applyAlignment="1">
      <alignment horizontal="center" vertical="center"/>
    </xf>
    <xf numFmtId="0" fontId="33" fillId="0" borderId="0" xfId="2" applyFont="1" applyBorder="1" applyAlignment="1">
      <alignment horizontal="left" vertical="top" wrapText="1"/>
    </xf>
    <xf numFmtId="0" fontId="35" fillId="0" borderId="0" xfId="0" applyFont="1" applyBorder="1" applyAlignment="1">
      <alignment horizontal="center" vertical="center"/>
    </xf>
    <xf numFmtId="0" fontId="25" fillId="0" borderId="0" xfId="2" applyFont="1" applyBorder="1" applyAlignment="1">
      <alignment vertical="top" wrapText="1"/>
    </xf>
    <xf numFmtId="5" fontId="23" fillId="0" borderId="4" xfId="2" applyNumberFormat="1" applyFont="1" applyBorder="1" applyAlignment="1">
      <alignment horizontal="center"/>
    </xf>
    <xf numFmtId="0" fontId="9" fillId="0" borderId="2" xfId="0" applyFont="1" applyBorder="1" applyAlignment="1">
      <alignment horizontal="center" vertical="center" wrapText="1"/>
    </xf>
    <xf numFmtId="0" fontId="9" fillId="0" borderId="2" xfId="0" applyFont="1" applyBorder="1" applyAlignment="1">
      <alignment horizontal="center" vertical="center"/>
    </xf>
    <xf numFmtId="0" fontId="9" fillId="0" borderId="43" xfId="0" applyFont="1" applyBorder="1" applyAlignment="1">
      <alignment horizontal="center" vertical="center"/>
    </xf>
    <xf numFmtId="0" fontId="19" fillId="0" borderId="0" xfId="0" applyFont="1" applyFill="1" applyBorder="1">
      <alignment vertical="center"/>
    </xf>
    <xf numFmtId="0" fontId="11" fillId="3" borderId="47" xfId="0" applyFont="1" applyFill="1" applyBorder="1" applyAlignment="1">
      <alignment horizontal="left" vertical="center"/>
    </xf>
    <xf numFmtId="0" fontId="11" fillId="3" borderId="48" xfId="0" applyFont="1" applyFill="1" applyBorder="1" applyAlignment="1">
      <alignment horizontal="left" vertical="center"/>
    </xf>
  </cellXfs>
  <cellStyles count="3">
    <cellStyle name="桁区切り" xfId="1" builtinId="6"/>
    <cellStyle name="標準" xfId="0" builtinId="0"/>
    <cellStyle name="標準 2 3 2" xfId="2" xr:uid="{00000000-0005-0000-0000-000002000000}"/>
  </cellStyles>
  <dxfs count="0"/>
  <tableStyles count="0" defaultTableStyle="TableStyleMedium2" defaultPivotStyle="PivotStyleLight16"/>
  <colors>
    <mruColors>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O113"/>
  <sheetViews>
    <sheetView tabSelected="1" view="pageBreakPreview" zoomScale="40" zoomScaleNormal="55" zoomScaleSheetLayoutView="40" workbookViewId="0">
      <pane xSplit="1" ySplit="7" topLeftCell="B86" activePane="bottomRight" state="frozen"/>
      <selection activeCell="W156" sqref="W154:W156"/>
      <selection pane="topRight" activeCell="W156" sqref="W154:W156"/>
      <selection pane="bottomLeft" activeCell="W156" sqref="W154:W156"/>
      <selection pane="bottomRight" activeCell="I74" sqref="I74"/>
    </sheetView>
  </sheetViews>
  <sheetFormatPr defaultColWidth="9" defaultRowHeight="18" x14ac:dyDescent="0.45"/>
  <cols>
    <col min="1" max="1" width="40.59765625" style="30" customWidth="1"/>
    <col min="2" max="2" width="11" style="30" customWidth="1"/>
    <col min="3" max="7" width="9.3984375" style="30" bestFit="1" customWidth="1"/>
    <col min="8" max="8" width="9.09765625" style="30" bestFit="1" customWidth="1"/>
    <col min="9" max="9" width="13" style="30" bestFit="1" customWidth="1"/>
    <col min="10" max="10" width="14.09765625" style="30" customWidth="1"/>
    <col min="11" max="11" width="11" style="30" customWidth="1"/>
    <col min="12" max="12" width="20.09765625" style="30" customWidth="1"/>
    <col min="13" max="13" width="24.59765625" style="30" customWidth="1"/>
    <col min="14" max="14" width="36.59765625" style="30" customWidth="1"/>
    <col min="15" max="16384" width="9" style="30"/>
  </cols>
  <sheetData>
    <row r="1" spans="1:13" ht="42" customHeight="1" x14ac:dyDescent="0.45">
      <c r="A1" s="44" t="s">
        <v>32</v>
      </c>
      <c r="B1" s="159" t="s">
        <v>70</v>
      </c>
      <c r="C1" s="160"/>
      <c r="D1" s="160"/>
      <c r="E1" s="160"/>
      <c r="F1" s="160"/>
      <c r="G1" s="160"/>
      <c r="H1" s="160"/>
      <c r="I1" s="160"/>
      <c r="J1" s="65" t="s">
        <v>58</v>
      </c>
      <c r="M1" s="33" t="s">
        <v>59</v>
      </c>
    </row>
    <row r="2" spans="1:13" ht="77.25" customHeight="1" x14ac:dyDescent="0.45">
      <c r="A2" s="15" t="s">
        <v>67</v>
      </c>
      <c r="B2" s="15"/>
      <c r="C2" s="15"/>
      <c r="D2" s="15"/>
      <c r="E2" s="15"/>
      <c r="F2" s="15"/>
      <c r="G2" s="15"/>
      <c r="H2" s="15"/>
      <c r="I2" s="15"/>
      <c r="J2" s="15"/>
      <c r="K2" s="15"/>
      <c r="L2" s="99"/>
      <c r="M2" s="16"/>
    </row>
    <row r="3" spans="1:13" s="45" customFormat="1" ht="45" customHeight="1" x14ac:dyDescent="0.45">
      <c r="A3" s="15"/>
      <c r="B3" s="15"/>
      <c r="C3" s="15"/>
      <c r="D3" s="15"/>
      <c r="E3" s="15"/>
      <c r="F3" s="15"/>
      <c r="G3" s="15"/>
      <c r="H3" s="15"/>
      <c r="I3" s="15"/>
      <c r="J3" s="15"/>
      <c r="K3" s="15"/>
      <c r="M3" s="16"/>
    </row>
    <row r="4" spans="1:13" s="45" customFormat="1" ht="45" customHeight="1" x14ac:dyDescent="0.45">
      <c r="A4" s="15" t="s">
        <v>33</v>
      </c>
      <c r="B4" s="15"/>
      <c r="C4" s="15"/>
      <c r="D4" s="15"/>
      <c r="E4" s="15"/>
      <c r="F4" s="15"/>
      <c r="G4" s="15"/>
      <c r="H4" s="15"/>
      <c r="I4" s="15"/>
      <c r="J4" s="15"/>
      <c r="K4" s="15"/>
      <c r="M4" s="16"/>
    </row>
    <row r="5" spans="1:13" s="45" customFormat="1" ht="45" customHeight="1" x14ac:dyDescent="0.45">
      <c r="A5" s="15"/>
      <c r="B5" s="15"/>
      <c r="C5" s="15"/>
      <c r="D5" s="15"/>
      <c r="E5" s="15"/>
      <c r="F5" s="15"/>
      <c r="G5" s="15"/>
      <c r="H5" s="15"/>
      <c r="I5" s="15"/>
      <c r="J5" s="15"/>
      <c r="K5" s="15"/>
      <c r="M5" s="16"/>
    </row>
    <row r="6" spans="1:13" ht="22.2" customHeight="1" x14ac:dyDescent="0.45">
      <c r="A6" s="17"/>
      <c r="B6" s="17"/>
      <c r="C6" s="17"/>
      <c r="D6" s="17"/>
      <c r="E6" s="17"/>
      <c r="F6" s="17"/>
      <c r="G6" s="17"/>
      <c r="H6" s="17"/>
      <c r="I6" s="115" t="s">
        <v>52</v>
      </c>
      <c r="J6" s="115" t="s">
        <v>61</v>
      </c>
      <c r="K6" s="118" t="s">
        <v>7</v>
      </c>
      <c r="L6" s="119"/>
      <c r="M6" s="119"/>
    </row>
    <row r="7" spans="1:13" ht="27.75" customHeight="1" x14ac:dyDescent="0.45">
      <c r="A7" s="17"/>
      <c r="B7" s="25" t="s">
        <v>1</v>
      </c>
      <c r="C7" s="25" t="s">
        <v>2</v>
      </c>
      <c r="D7" s="25" t="s">
        <v>3</v>
      </c>
      <c r="E7" s="25" t="s">
        <v>4</v>
      </c>
      <c r="F7" s="25" t="s">
        <v>5</v>
      </c>
      <c r="G7" s="25" t="s">
        <v>6</v>
      </c>
      <c r="H7" s="25" t="s">
        <v>0</v>
      </c>
      <c r="I7" s="116"/>
      <c r="J7" s="117"/>
      <c r="K7" s="120"/>
      <c r="L7" s="121"/>
      <c r="M7" s="121"/>
    </row>
    <row r="8" spans="1:13" ht="27.75" customHeight="1" x14ac:dyDescent="0.45">
      <c r="A8" s="17"/>
      <c r="B8" s="18">
        <v>45047</v>
      </c>
      <c r="C8" s="18">
        <f t="shared" ref="C8:D8" si="0">B8+1</f>
        <v>45048</v>
      </c>
      <c r="D8" s="18">
        <f t="shared" si="0"/>
        <v>45049</v>
      </c>
      <c r="E8" s="18">
        <f t="shared" ref="E8:F8" si="1">D8+1</f>
        <v>45050</v>
      </c>
      <c r="F8" s="18">
        <f t="shared" si="1"/>
        <v>45051</v>
      </c>
      <c r="G8" s="18">
        <f t="shared" ref="G8" si="2">F8+1</f>
        <v>45052</v>
      </c>
      <c r="H8" s="18">
        <f>G8+1</f>
        <v>45053</v>
      </c>
      <c r="I8" s="19"/>
      <c r="J8" s="20"/>
      <c r="K8" s="112"/>
      <c r="L8" s="113"/>
      <c r="M8" s="114"/>
    </row>
    <row r="9" spans="1:13" ht="27.75" customHeight="1" x14ac:dyDescent="0.45">
      <c r="A9" s="34" t="s">
        <v>22</v>
      </c>
      <c r="B9" s="32"/>
      <c r="C9" s="32"/>
      <c r="D9" s="32"/>
      <c r="E9" s="32"/>
      <c r="F9" s="32"/>
      <c r="G9" s="32"/>
      <c r="H9" s="32"/>
      <c r="I9" s="22">
        <f>SUM(B9:H9)</f>
        <v>0</v>
      </c>
      <c r="J9" s="24" t="str">
        <f>IF(I9&lt;100,"100回未満","100回以上")</f>
        <v>100回未満</v>
      </c>
      <c r="K9" s="112"/>
      <c r="L9" s="113"/>
      <c r="M9" s="114"/>
    </row>
    <row r="10" spans="1:13" ht="27.75" customHeight="1" x14ac:dyDescent="0.45">
      <c r="A10" s="34" t="s">
        <v>50</v>
      </c>
      <c r="B10" s="32"/>
      <c r="C10" s="32"/>
      <c r="D10" s="32"/>
      <c r="E10" s="32"/>
      <c r="F10" s="32"/>
      <c r="G10" s="32"/>
      <c r="H10" s="32"/>
      <c r="I10" s="57" t="str">
        <f>IF(COUNTIF(B10:H10,"有")&gt;=1,"〇","×")</f>
        <v>×</v>
      </c>
      <c r="J10" s="23"/>
      <c r="K10" s="112"/>
      <c r="L10" s="113"/>
      <c r="M10" s="114"/>
    </row>
    <row r="11" spans="1:13" ht="27.75" customHeight="1" x14ac:dyDescent="0.45">
      <c r="A11" s="34" t="s">
        <v>51</v>
      </c>
      <c r="B11" s="185"/>
      <c r="C11" s="186"/>
      <c r="D11" s="32"/>
      <c r="E11" s="32"/>
      <c r="F11" s="32"/>
      <c r="G11" s="32"/>
      <c r="H11" s="32"/>
      <c r="I11" s="57" t="str">
        <f>IF(COUNTIF(B11:H11,"有")&gt;=1,"〇","×")</f>
        <v>×</v>
      </c>
      <c r="J11" s="23"/>
      <c r="K11" s="112"/>
      <c r="L11" s="113"/>
      <c r="M11" s="114"/>
    </row>
    <row r="12" spans="1:13" ht="27.75" customHeight="1" x14ac:dyDescent="0.45">
      <c r="A12" s="21"/>
      <c r="B12" s="18">
        <f>H8+1</f>
        <v>45054</v>
      </c>
      <c r="C12" s="18">
        <f>B12+1</f>
        <v>45055</v>
      </c>
      <c r="D12" s="18">
        <f t="shared" ref="D12:G12" si="3">C12+1</f>
        <v>45056</v>
      </c>
      <c r="E12" s="18">
        <f t="shared" si="3"/>
        <v>45057</v>
      </c>
      <c r="F12" s="18">
        <f t="shared" si="3"/>
        <v>45058</v>
      </c>
      <c r="G12" s="18">
        <f t="shared" si="3"/>
        <v>45059</v>
      </c>
      <c r="H12" s="18">
        <f>G12+1</f>
        <v>45060</v>
      </c>
      <c r="I12" s="22"/>
      <c r="J12" s="23"/>
      <c r="K12" s="112"/>
      <c r="L12" s="113"/>
      <c r="M12" s="114"/>
    </row>
    <row r="13" spans="1:13" ht="27.75" customHeight="1" x14ac:dyDescent="0.45">
      <c r="A13" s="34" t="s">
        <v>22</v>
      </c>
      <c r="B13" s="32"/>
      <c r="C13" s="32"/>
      <c r="D13" s="32"/>
      <c r="E13" s="32"/>
      <c r="F13" s="32"/>
      <c r="G13" s="32"/>
      <c r="H13" s="32"/>
      <c r="I13" s="22">
        <f>SUM(B13:H13)</f>
        <v>0</v>
      </c>
      <c r="J13" s="24" t="str">
        <f>IF(I13&lt;100,"100回未満","100回以上")</f>
        <v>100回未満</v>
      </c>
      <c r="K13" s="112"/>
      <c r="L13" s="113"/>
      <c r="M13" s="114"/>
    </row>
    <row r="14" spans="1:13" ht="27.75" customHeight="1" x14ac:dyDescent="0.45">
      <c r="A14" s="34" t="s">
        <v>50</v>
      </c>
      <c r="B14" s="32"/>
      <c r="C14" s="32"/>
      <c r="D14" s="32"/>
      <c r="E14" s="32"/>
      <c r="F14" s="32"/>
      <c r="G14" s="32"/>
      <c r="H14" s="32"/>
      <c r="I14" s="58" t="str">
        <f>IF(COUNTIF(B14:H14,"有")&gt;=1,"〇","×")</f>
        <v>×</v>
      </c>
      <c r="J14" s="23"/>
      <c r="K14" s="112"/>
      <c r="L14" s="113"/>
      <c r="M14" s="114"/>
    </row>
    <row r="15" spans="1:13" ht="27.75" customHeight="1" x14ac:dyDescent="0.45">
      <c r="A15" s="34" t="s">
        <v>51</v>
      </c>
      <c r="B15" s="185"/>
      <c r="C15" s="190"/>
      <c r="D15" s="190"/>
      <c r="E15" s="190"/>
      <c r="F15" s="191"/>
      <c r="G15" s="32"/>
      <c r="H15" s="32"/>
      <c r="I15" s="58" t="str">
        <f>IF(COUNTIF(B15:H15,"有")&gt;=1,"〇","×")</f>
        <v>×</v>
      </c>
      <c r="J15" s="23"/>
      <c r="K15" s="112"/>
      <c r="L15" s="113"/>
      <c r="M15" s="114"/>
    </row>
    <row r="16" spans="1:13" ht="27.75" customHeight="1" x14ac:dyDescent="0.45">
      <c r="A16" s="21"/>
      <c r="B16" s="18">
        <f>H12+1</f>
        <v>45061</v>
      </c>
      <c r="C16" s="18">
        <f>B16+1</f>
        <v>45062</v>
      </c>
      <c r="D16" s="18">
        <f t="shared" ref="D16:G16" si="4">C16+1</f>
        <v>45063</v>
      </c>
      <c r="E16" s="18">
        <f t="shared" si="4"/>
        <v>45064</v>
      </c>
      <c r="F16" s="18">
        <f t="shared" si="4"/>
        <v>45065</v>
      </c>
      <c r="G16" s="18">
        <f t="shared" si="4"/>
        <v>45066</v>
      </c>
      <c r="H16" s="18">
        <f>G16+1</f>
        <v>45067</v>
      </c>
      <c r="I16" s="22"/>
      <c r="J16" s="23"/>
      <c r="K16" s="112"/>
      <c r="L16" s="113"/>
      <c r="M16" s="114"/>
    </row>
    <row r="17" spans="1:13" ht="27.75" customHeight="1" x14ac:dyDescent="0.45">
      <c r="A17" s="34" t="s">
        <v>22</v>
      </c>
      <c r="B17" s="32"/>
      <c r="C17" s="32"/>
      <c r="D17" s="32"/>
      <c r="E17" s="32"/>
      <c r="F17" s="32"/>
      <c r="G17" s="32"/>
      <c r="H17" s="32"/>
      <c r="I17" s="22">
        <f>SUM(B17:H17)</f>
        <v>0</v>
      </c>
      <c r="J17" s="24" t="str">
        <f>IF(I17&lt;100,"100回未満","100回以上")</f>
        <v>100回未満</v>
      </c>
      <c r="K17" s="112"/>
      <c r="L17" s="113"/>
      <c r="M17" s="114"/>
    </row>
    <row r="18" spans="1:13" ht="27.75" customHeight="1" x14ac:dyDescent="0.45">
      <c r="A18" s="34" t="s">
        <v>50</v>
      </c>
      <c r="B18" s="32"/>
      <c r="C18" s="32"/>
      <c r="D18" s="32"/>
      <c r="E18" s="32"/>
      <c r="F18" s="32"/>
      <c r="G18" s="32"/>
      <c r="H18" s="32"/>
      <c r="I18" s="58" t="str">
        <f>IF(COUNTIF(B18:H18,"有")&gt;=1,"〇","×")</f>
        <v>×</v>
      </c>
      <c r="J18" s="23"/>
      <c r="K18" s="112"/>
      <c r="L18" s="113"/>
      <c r="M18" s="114"/>
    </row>
    <row r="19" spans="1:13" ht="27.75" customHeight="1" x14ac:dyDescent="0.45">
      <c r="A19" s="34" t="s">
        <v>51</v>
      </c>
      <c r="B19" s="192"/>
      <c r="C19" s="193"/>
      <c r="D19" s="193"/>
      <c r="E19" s="193"/>
      <c r="F19" s="193"/>
      <c r="G19" s="32"/>
      <c r="H19" s="32"/>
      <c r="I19" s="58" t="str">
        <f>IF(COUNTIF(B19:H19,"有")&gt;=1,"〇","×")</f>
        <v>×</v>
      </c>
      <c r="J19" s="23"/>
      <c r="K19" s="112"/>
      <c r="L19" s="113"/>
      <c r="M19" s="114"/>
    </row>
    <row r="20" spans="1:13" ht="27.75" customHeight="1" x14ac:dyDescent="0.45">
      <c r="A20" s="21"/>
      <c r="B20" s="18">
        <f>H16+1</f>
        <v>45068</v>
      </c>
      <c r="C20" s="18">
        <f>B20+1</f>
        <v>45069</v>
      </c>
      <c r="D20" s="18">
        <f t="shared" ref="D20:G20" si="5">C20+1</f>
        <v>45070</v>
      </c>
      <c r="E20" s="18">
        <f t="shared" si="5"/>
        <v>45071</v>
      </c>
      <c r="F20" s="18">
        <f t="shared" si="5"/>
        <v>45072</v>
      </c>
      <c r="G20" s="18">
        <f t="shared" si="5"/>
        <v>45073</v>
      </c>
      <c r="H20" s="18">
        <f>G20+1</f>
        <v>45074</v>
      </c>
      <c r="I20" s="22"/>
      <c r="J20" s="23"/>
      <c r="K20" s="112"/>
      <c r="L20" s="113"/>
      <c r="M20" s="114"/>
    </row>
    <row r="21" spans="1:13" ht="27.75" customHeight="1" x14ac:dyDescent="0.45">
      <c r="A21" s="34" t="s">
        <v>22</v>
      </c>
      <c r="B21" s="32"/>
      <c r="C21" s="32"/>
      <c r="D21" s="32"/>
      <c r="E21" s="32"/>
      <c r="F21" s="32"/>
      <c r="G21" s="32"/>
      <c r="H21" s="32"/>
      <c r="I21" s="22">
        <f>SUM(B21:H21)</f>
        <v>0</v>
      </c>
      <c r="J21" s="24" t="str">
        <f>IF(I21&lt;100,"100回未満","100回以上")</f>
        <v>100回未満</v>
      </c>
      <c r="K21" s="112"/>
      <c r="L21" s="113"/>
      <c r="M21" s="114"/>
    </row>
    <row r="22" spans="1:13" ht="27.75" customHeight="1" x14ac:dyDescent="0.45">
      <c r="A22" s="34" t="s">
        <v>50</v>
      </c>
      <c r="B22" s="32"/>
      <c r="C22" s="32"/>
      <c r="D22" s="32"/>
      <c r="E22" s="32"/>
      <c r="F22" s="32"/>
      <c r="G22" s="32"/>
      <c r="H22" s="32"/>
      <c r="I22" s="58" t="str">
        <f>IF(COUNTIF(B22:H22,"有")&gt;=1,"〇","×")</f>
        <v>×</v>
      </c>
      <c r="J22" s="23"/>
      <c r="K22" s="112"/>
      <c r="L22" s="113"/>
      <c r="M22" s="114"/>
    </row>
    <row r="23" spans="1:13" ht="27.75" customHeight="1" x14ac:dyDescent="0.45">
      <c r="A23" s="34" t="s">
        <v>51</v>
      </c>
      <c r="B23" s="192"/>
      <c r="C23" s="193"/>
      <c r="D23" s="193"/>
      <c r="E23" s="193"/>
      <c r="F23" s="193"/>
      <c r="G23" s="32"/>
      <c r="H23" s="32"/>
      <c r="I23" s="58" t="str">
        <f>IF(COUNTIF(B23:H23,"有")&gt;=1,"〇","×")</f>
        <v>×</v>
      </c>
      <c r="J23" s="23"/>
      <c r="K23" s="112"/>
      <c r="L23" s="113"/>
      <c r="M23" s="114"/>
    </row>
    <row r="24" spans="1:13" ht="27.75" customHeight="1" x14ac:dyDescent="0.45">
      <c r="A24" s="21"/>
      <c r="B24" s="18">
        <f>H20+1</f>
        <v>45075</v>
      </c>
      <c r="C24" s="18">
        <f>B24+1</f>
        <v>45076</v>
      </c>
      <c r="D24" s="18">
        <f t="shared" ref="D24:G32" si="6">C24+1</f>
        <v>45077</v>
      </c>
      <c r="E24" s="18">
        <f t="shared" si="6"/>
        <v>45078</v>
      </c>
      <c r="F24" s="18">
        <f t="shared" si="6"/>
        <v>45079</v>
      </c>
      <c r="G24" s="18">
        <f t="shared" si="6"/>
        <v>45080</v>
      </c>
      <c r="H24" s="18">
        <f>G24+1</f>
        <v>45081</v>
      </c>
      <c r="I24" s="22"/>
      <c r="J24" s="23"/>
      <c r="K24" s="112"/>
      <c r="L24" s="113"/>
      <c r="M24" s="114"/>
    </row>
    <row r="25" spans="1:13" ht="27.75" customHeight="1" x14ac:dyDescent="0.45">
      <c r="A25" s="34" t="s">
        <v>22</v>
      </c>
      <c r="B25" s="32">
        <v>5</v>
      </c>
      <c r="C25" s="32">
        <v>10</v>
      </c>
      <c r="D25" s="32">
        <v>10</v>
      </c>
      <c r="E25" s="32">
        <v>25</v>
      </c>
      <c r="F25" s="32">
        <v>10</v>
      </c>
      <c r="G25" s="32">
        <v>5</v>
      </c>
      <c r="H25" s="32">
        <v>0</v>
      </c>
      <c r="I25" s="22">
        <f>SUM(B25:H25)</f>
        <v>65</v>
      </c>
      <c r="J25" s="24" t="str">
        <f>IF(I25&lt;100,"100回未満","100回以上")</f>
        <v>100回未満</v>
      </c>
      <c r="K25" s="112"/>
      <c r="L25" s="113"/>
      <c r="M25" s="114"/>
    </row>
    <row r="26" spans="1:13" ht="27.75" customHeight="1" x14ac:dyDescent="0.45">
      <c r="A26" s="34" t="s">
        <v>50</v>
      </c>
      <c r="B26" s="32"/>
      <c r="C26" s="32"/>
      <c r="D26" s="32"/>
      <c r="E26" s="32"/>
      <c r="F26" s="32"/>
      <c r="G26" s="32"/>
      <c r="H26" s="32"/>
      <c r="I26" s="58" t="str">
        <f>IF(COUNTIF(B26:H26,"有")&gt;=1,"〇","×")</f>
        <v>×</v>
      </c>
      <c r="J26" s="23"/>
      <c r="K26" s="112"/>
      <c r="L26" s="113"/>
      <c r="M26" s="114"/>
    </row>
    <row r="27" spans="1:13" ht="27.75" customHeight="1" x14ac:dyDescent="0.45">
      <c r="A27" s="34" t="s">
        <v>51</v>
      </c>
      <c r="B27" s="192"/>
      <c r="C27" s="193"/>
      <c r="D27" s="193"/>
      <c r="E27" s="193"/>
      <c r="F27" s="193"/>
      <c r="G27" s="32" t="s">
        <v>71</v>
      </c>
      <c r="H27" s="32"/>
      <c r="I27" s="58" t="str">
        <f>IF(COUNTIF(B27:H27,"有")&gt;=1,"〇","×")</f>
        <v>〇</v>
      </c>
      <c r="J27" s="23"/>
      <c r="K27" s="112"/>
      <c r="L27" s="113"/>
      <c r="M27" s="114"/>
    </row>
    <row r="28" spans="1:13" ht="27.75" customHeight="1" x14ac:dyDescent="0.45">
      <c r="A28" s="21"/>
      <c r="B28" s="18">
        <f>H24+1</f>
        <v>45082</v>
      </c>
      <c r="C28" s="18">
        <f>B28+1</f>
        <v>45083</v>
      </c>
      <c r="D28" s="18">
        <f t="shared" ref="D28:G28" si="7">C28+1</f>
        <v>45084</v>
      </c>
      <c r="E28" s="18">
        <f t="shared" si="7"/>
        <v>45085</v>
      </c>
      <c r="F28" s="18">
        <f t="shared" si="7"/>
        <v>45086</v>
      </c>
      <c r="G28" s="18">
        <f t="shared" si="7"/>
        <v>45087</v>
      </c>
      <c r="H28" s="18">
        <f>G28+1</f>
        <v>45088</v>
      </c>
      <c r="I28" s="22"/>
      <c r="J28" s="23"/>
      <c r="K28" s="112"/>
      <c r="L28" s="113"/>
      <c r="M28" s="114"/>
    </row>
    <row r="29" spans="1:13" ht="27.75" customHeight="1" x14ac:dyDescent="0.45">
      <c r="A29" s="34" t="s">
        <v>22</v>
      </c>
      <c r="B29" s="32">
        <v>15</v>
      </c>
      <c r="C29" s="32">
        <v>25</v>
      </c>
      <c r="D29" s="32">
        <v>25</v>
      </c>
      <c r="E29" s="32">
        <v>25</v>
      </c>
      <c r="F29" s="32">
        <v>15</v>
      </c>
      <c r="G29" s="32">
        <v>20</v>
      </c>
      <c r="H29" s="32">
        <v>0</v>
      </c>
      <c r="I29" s="22">
        <f>SUM(B29:H29)</f>
        <v>125</v>
      </c>
      <c r="J29" s="24" t="str">
        <f>IF(I29&lt;100,"100回未満","100回以上")</f>
        <v>100回以上</v>
      </c>
      <c r="K29" s="112"/>
      <c r="L29" s="113"/>
      <c r="M29" s="114"/>
    </row>
    <row r="30" spans="1:13" ht="27.75" customHeight="1" x14ac:dyDescent="0.45">
      <c r="A30" s="34" t="s">
        <v>50</v>
      </c>
      <c r="B30" s="32"/>
      <c r="C30" s="32"/>
      <c r="D30" s="32"/>
      <c r="E30" s="32"/>
      <c r="F30" s="32"/>
      <c r="G30" s="32"/>
      <c r="H30" s="32"/>
      <c r="I30" s="58" t="str">
        <f>IF(COUNTIF(B30:H30,"有")&gt;=1,"〇","×")</f>
        <v>×</v>
      </c>
      <c r="J30" s="23"/>
      <c r="K30" s="112"/>
      <c r="L30" s="113"/>
      <c r="M30" s="114"/>
    </row>
    <row r="31" spans="1:13" ht="27.75" customHeight="1" x14ac:dyDescent="0.45">
      <c r="A31" s="34" t="s">
        <v>51</v>
      </c>
      <c r="B31" s="192"/>
      <c r="C31" s="193"/>
      <c r="D31" s="193"/>
      <c r="E31" s="193"/>
      <c r="F31" s="193"/>
      <c r="G31" s="32" t="s">
        <v>71</v>
      </c>
      <c r="H31" s="32"/>
      <c r="I31" s="58" t="str">
        <f>IF(COUNTIF(B31:H31,"有")&gt;=1,"〇","×")</f>
        <v>〇</v>
      </c>
      <c r="J31" s="23"/>
      <c r="K31" s="112"/>
      <c r="L31" s="113"/>
      <c r="M31" s="114"/>
    </row>
    <row r="32" spans="1:13" ht="27.75" customHeight="1" x14ac:dyDescent="0.45">
      <c r="A32" s="21"/>
      <c r="B32" s="18">
        <f>H28+1</f>
        <v>45089</v>
      </c>
      <c r="C32" s="18">
        <f>B32+1</f>
        <v>45090</v>
      </c>
      <c r="D32" s="18">
        <f t="shared" si="6"/>
        <v>45091</v>
      </c>
      <c r="E32" s="18">
        <f t="shared" si="6"/>
        <v>45092</v>
      </c>
      <c r="F32" s="18">
        <f t="shared" si="6"/>
        <v>45093</v>
      </c>
      <c r="G32" s="18">
        <f t="shared" si="6"/>
        <v>45094</v>
      </c>
      <c r="H32" s="18">
        <f>G32+1</f>
        <v>45095</v>
      </c>
      <c r="I32" s="22"/>
      <c r="J32" s="23"/>
      <c r="K32" s="112"/>
      <c r="L32" s="113"/>
      <c r="M32" s="114"/>
    </row>
    <row r="33" spans="1:14" ht="27.75" customHeight="1" x14ac:dyDescent="0.45">
      <c r="A33" s="34" t="s">
        <v>22</v>
      </c>
      <c r="B33" s="32">
        <v>35</v>
      </c>
      <c r="C33" s="32">
        <v>5</v>
      </c>
      <c r="D33" s="32">
        <v>10</v>
      </c>
      <c r="E33" s="32">
        <v>15</v>
      </c>
      <c r="F33" s="32">
        <v>50</v>
      </c>
      <c r="G33" s="32">
        <v>0</v>
      </c>
      <c r="H33" s="32">
        <v>0</v>
      </c>
      <c r="I33" s="22">
        <f>SUM(B33:H33)</f>
        <v>115</v>
      </c>
      <c r="J33" s="24" t="str">
        <f>IF(I33&lt;100,"100回未満","100回以上")</f>
        <v>100回以上</v>
      </c>
      <c r="K33" s="112"/>
      <c r="L33" s="113"/>
      <c r="M33" s="114"/>
      <c r="N33" s="7" t="str">
        <f>IF(I33&lt;100,IF(OR(J33="100回以上",J33="150回以上"),"エラー。接種回数と回数区分が一致しません",""),IF(I33&lt;150,IF(OR(J33="100回未満",J33="150回以上"),"エラー。接種回数と回数区分が一致しません",""),IF(J33="100回未満","エラー。接種回数と回数区分が一致しません","")))</f>
        <v/>
      </c>
    </row>
    <row r="34" spans="1:14" ht="27.75" customHeight="1" x14ac:dyDescent="0.45">
      <c r="A34" s="34" t="s">
        <v>50</v>
      </c>
      <c r="B34" s="32"/>
      <c r="C34" s="32"/>
      <c r="D34" s="32"/>
      <c r="E34" s="32"/>
      <c r="F34" s="32" t="s">
        <v>71</v>
      </c>
      <c r="G34" s="32"/>
      <c r="H34" s="32"/>
      <c r="I34" s="58" t="str">
        <f>IF(COUNTIF(B34:H34,"有")&gt;=1,"〇","×")</f>
        <v>〇</v>
      </c>
      <c r="J34" s="23"/>
      <c r="K34" s="112"/>
      <c r="L34" s="113"/>
      <c r="M34" s="114"/>
      <c r="N34" s="7"/>
    </row>
    <row r="35" spans="1:14" ht="27.75" customHeight="1" x14ac:dyDescent="0.45">
      <c r="A35" s="34" t="s">
        <v>51</v>
      </c>
      <c r="B35" s="192"/>
      <c r="C35" s="193"/>
      <c r="D35" s="193"/>
      <c r="E35" s="193"/>
      <c r="F35" s="193"/>
      <c r="G35" s="32"/>
      <c r="H35" s="32"/>
      <c r="I35" s="58" t="str">
        <f>IF(COUNTIF(B35:H35,"有")&gt;=1,"〇","×")</f>
        <v>×</v>
      </c>
      <c r="J35" s="23"/>
      <c r="K35" s="112"/>
      <c r="L35" s="113"/>
      <c r="M35" s="114"/>
      <c r="N35" s="7"/>
    </row>
    <row r="36" spans="1:14" ht="27.75" customHeight="1" x14ac:dyDescent="0.45">
      <c r="A36" s="21"/>
      <c r="B36" s="18">
        <f>H32+1</f>
        <v>45096</v>
      </c>
      <c r="C36" s="18">
        <f>B36+1</f>
        <v>45097</v>
      </c>
      <c r="D36" s="18">
        <f t="shared" ref="D36:G40" si="8">C36+1</f>
        <v>45098</v>
      </c>
      <c r="E36" s="18">
        <f t="shared" si="8"/>
        <v>45099</v>
      </c>
      <c r="F36" s="18">
        <f t="shared" si="8"/>
        <v>45100</v>
      </c>
      <c r="G36" s="18">
        <f t="shared" si="8"/>
        <v>45101</v>
      </c>
      <c r="H36" s="18">
        <f>G36+1</f>
        <v>45102</v>
      </c>
      <c r="I36" s="22"/>
      <c r="J36" s="23"/>
      <c r="K36" s="112"/>
      <c r="L36" s="113"/>
      <c r="M36" s="114"/>
      <c r="N36" s="7"/>
    </row>
    <row r="37" spans="1:14" ht="27.75" customHeight="1" x14ac:dyDescent="0.45">
      <c r="A37" s="34" t="s">
        <v>22</v>
      </c>
      <c r="B37" s="32">
        <v>40</v>
      </c>
      <c r="C37" s="32">
        <v>40</v>
      </c>
      <c r="D37" s="32">
        <v>30</v>
      </c>
      <c r="E37" s="32">
        <v>25</v>
      </c>
      <c r="F37" s="32">
        <v>50</v>
      </c>
      <c r="G37" s="32"/>
      <c r="H37" s="32"/>
      <c r="I37" s="22">
        <f>SUM(B37:H37)</f>
        <v>185</v>
      </c>
      <c r="J37" s="24" t="str">
        <f>IF(I37&lt;100,"100回未満","100回以上")</f>
        <v>100回以上</v>
      </c>
      <c r="K37" s="112"/>
      <c r="L37" s="113"/>
      <c r="M37" s="114"/>
      <c r="N37" s="7" t="str">
        <f>IF(I37&lt;100,IF(OR(J37="100回以上",J37="150回以上"),"エラー。接種回数と回数区分が一致しません",""),IF(I37&lt;150,IF(OR(J37="100回未満",J37="150回以上"),"エラー。接種回数と回数区分が一致しません",""),IF(J37="100回未満","エラー。接種回数と回数区分が一致しません","")))</f>
        <v/>
      </c>
    </row>
    <row r="38" spans="1:14" ht="27.75" customHeight="1" x14ac:dyDescent="0.45">
      <c r="A38" s="34" t="s">
        <v>50</v>
      </c>
      <c r="B38" s="32"/>
      <c r="C38" s="32"/>
      <c r="D38" s="32"/>
      <c r="E38" s="32"/>
      <c r="F38" s="32" t="s">
        <v>71</v>
      </c>
      <c r="G38" s="32"/>
      <c r="H38" s="32"/>
      <c r="I38" s="58" t="str">
        <f>IF(COUNTIF(B38:H38,"有")&gt;=1,"〇","×")</f>
        <v>〇</v>
      </c>
      <c r="J38" s="23"/>
      <c r="K38" s="112"/>
      <c r="L38" s="113"/>
      <c r="M38" s="114"/>
      <c r="N38" s="7"/>
    </row>
    <row r="39" spans="1:14" ht="27.75" customHeight="1" x14ac:dyDescent="0.45">
      <c r="A39" s="34" t="s">
        <v>51</v>
      </c>
      <c r="B39" s="192"/>
      <c r="C39" s="193"/>
      <c r="D39" s="193"/>
      <c r="E39" s="193"/>
      <c r="F39" s="193"/>
      <c r="G39" s="32"/>
      <c r="H39" s="32"/>
      <c r="I39" s="58" t="str">
        <f>IF(COUNTIF(B39:H39,"有")&gt;=1,"〇","×")</f>
        <v>×</v>
      </c>
      <c r="J39" s="23"/>
      <c r="K39" s="112"/>
      <c r="L39" s="113"/>
      <c r="M39" s="114"/>
      <c r="N39" s="7"/>
    </row>
    <row r="40" spans="1:14" ht="27.75" customHeight="1" x14ac:dyDescent="0.45">
      <c r="A40" s="21"/>
      <c r="B40" s="18">
        <f>H36+1</f>
        <v>45103</v>
      </c>
      <c r="C40" s="18">
        <f>B40+1</f>
        <v>45104</v>
      </c>
      <c r="D40" s="18">
        <f t="shared" si="8"/>
        <v>45105</v>
      </c>
      <c r="E40" s="18">
        <f t="shared" si="8"/>
        <v>45106</v>
      </c>
      <c r="F40" s="18">
        <f t="shared" si="8"/>
        <v>45107</v>
      </c>
      <c r="G40" s="18">
        <f t="shared" si="8"/>
        <v>45108</v>
      </c>
      <c r="H40" s="18">
        <f>G40+1</f>
        <v>45109</v>
      </c>
      <c r="I40" s="22"/>
      <c r="J40" s="23"/>
      <c r="K40" s="112"/>
      <c r="L40" s="113"/>
      <c r="M40" s="114"/>
      <c r="N40" s="7"/>
    </row>
    <row r="41" spans="1:14" ht="27.75" customHeight="1" x14ac:dyDescent="0.45">
      <c r="A41" s="34" t="s">
        <v>22</v>
      </c>
      <c r="B41" s="32">
        <v>20</v>
      </c>
      <c r="C41" s="32">
        <v>25</v>
      </c>
      <c r="D41" s="32">
        <v>10</v>
      </c>
      <c r="E41" s="32">
        <v>15</v>
      </c>
      <c r="F41" s="32">
        <v>30</v>
      </c>
      <c r="G41" s="32"/>
      <c r="H41" s="32"/>
      <c r="I41" s="22">
        <f>SUM(B41:H41)</f>
        <v>100</v>
      </c>
      <c r="J41" s="24" t="str">
        <f>IF(I41&lt;100,"100回未満","100回以上")</f>
        <v>100回以上</v>
      </c>
      <c r="K41" s="112"/>
      <c r="L41" s="113"/>
      <c r="M41" s="114"/>
      <c r="N41" s="7" t="str">
        <f>IF(I41&lt;100,IF(OR(J41="100回以上",J41="150回以上"),"エラー。接種回数と回数区分が一致しません",""),IF(I41&lt;150,IF(OR(J41="100回未満",J41="150回以上"),"エラー。接種回数と回数区分が一致しません",""),IF(J41="100回未満","エラー。接種回数と回数区分が一致しません","")))</f>
        <v/>
      </c>
    </row>
    <row r="42" spans="1:14" ht="27.75" customHeight="1" x14ac:dyDescent="0.45">
      <c r="A42" s="34" t="s">
        <v>50</v>
      </c>
      <c r="B42" s="32"/>
      <c r="C42" s="32"/>
      <c r="D42" s="32"/>
      <c r="E42" s="32"/>
      <c r="F42" s="32"/>
      <c r="G42" s="32"/>
      <c r="H42" s="32"/>
      <c r="I42" s="58" t="str">
        <f>IF(COUNTIF(B42:H42,"有")&gt;=1,"〇","×")</f>
        <v>×</v>
      </c>
      <c r="J42" s="23"/>
      <c r="K42" s="112"/>
      <c r="L42" s="113"/>
      <c r="M42" s="114"/>
      <c r="N42" s="7"/>
    </row>
    <row r="43" spans="1:14" ht="27.75" customHeight="1" thickBot="1" x14ac:dyDescent="0.5">
      <c r="A43" s="34" t="s">
        <v>51</v>
      </c>
      <c r="B43" s="192"/>
      <c r="C43" s="193"/>
      <c r="D43" s="193"/>
      <c r="E43" s="193"/>
      <c r="F43" s="193"/>
      <c r="G43" s="32"/>
      <c r="H43" s="32"/>
      <c r="I43" s="58" t="str">
        <f>IF(COUNTIF(B43:H43,"有")&gt;=1,"〇","×")</f>
        <v>×</v>
      </c>
      <c r="J43" s="23"/>
      <c r="K43" s="112"/>
      <c r="L43" s="113"/>
      <c r="M43" s="114"/>
      <c r="N43" s="7"/>
    </row>
    <row r="44" spans="1:14" ht="27" customHeight="1" thickBot="1" x14ac:dyDescent="0.5">
      <c r="A44" s="17"/>
      <c r="B44" s="17"/>
      <c r="D44" s="135" t="s">
        <v>56</v>
      </c>
      <c r="E44" s="136"/>
      <c r="F44" s="136"/>
      <c r="G44" s="136"/>
      <c r="H44" s="137"/>
      <c r="I44" s="64">
        <f>SUM(I9,I13,I17,I21,I25,I29,I33,I37,I41)</f>
        <v>590</v>
      </c>
      <c r="J44" s="203"/>
      <c r="K44" s="203"/>
      <c r="L44" s="61"/>
      <c r="M44" s="7"/>
    </row>
    <row r="45" spans="1:14" s="31" customFormat="1" ht="27" customHeight="1" x14ac:dyDescent="0.45">
      <c r="A45" s="17"/>
      <c r="B45" s="17"/>
      <c r="D45" s="63"/>
      <c r="E45" s="63"/>
      <c r="F45" s="63"/>
      <c r="G45" s="63"/>
      <c r="H45" s="63"/>
      <c r="I45" s="60"/>
      <c r="J45" s="62"/>
      <c r="K45" s="62"/>
      <c r="L45" s="61"/>
      <c r="M45" s="7"/>
    </row>
    <row r="46" spans="1:14" s="31" customFormat="1" ht="27" customHeight="1" x14ac:dyDescent="0.45">
      <c r="A46" s="123" t="s">
        <v>57</v>
      </c>
      <c r="B46" s="123"/>
      <c r="C46" s="123"/>
      <c r="D46" s="123"/>
      <c r="E46" s="123"/>
      <c r="F46" s="123"/>
      <c r="G46" s="123"/>
      <c r="H46" s="123"/>
      <c r="I46" s="123"/>
      <c r="J46" s="123"/>
      <c r="K46" s="123"/>
      <c r="L46" s="123"/>
      <c r="M46" s="123"/>
    </row>
    <row r="47" spans="1:14" s="31" customFormat="1" ht="27" customHeight="1" x14ac:dyDescent="0.45">
      <c r="A47" s="123"/>
      <c r="B47" s="123"/>
      <c r="C47" s="123"/>
      <c r="D47" s="123"/>
      <c r="E47" s="123"/>
      <c r="F47" s="123"/>
      <c r="G47" s="123"/>
      <c r="H47" s="123"/>
      <c r="I47" s="123"/>
      <c r="J47" s="123"/>
      <c r="K47" s="123"/>
      <c r="L47" s="123"/>
      <c r="M47" s="123"/>
    </row>
    <row r="48" spans="1:14" s="31" customFormat="1" ht="27" customHeight="1" x14ac:dyDescent="0.45">
      <c r="A48" s="123"/>
      <c r="B48" s="123"/>
      <c r="C48" s="123"/>
      <c r="D48" s="123"/>
      <c r="E48" s="123"/>
      <c r="F48" s="123"/>
      <c r="G48" s="123"/>
      <c r="H48" s="123"/>
      <c r="I48" s="123"/>
      <c r="J48" s="123"/>
      <c r="K48" s="123"/>
      <c r="L48" s="123"/>
      <c r="M48" s="123"/>
    </row>
    <row r="49" spans="1:14" s="31" customFormat="1" ht="19.2" customHeight="1" x14ac:dyDescent="0.45">
      <c r="A49" s="123"/>
      <c r="B49" s="123"/>
      <c r="C49" s="123"/>
      <c r="D49" s="123"/>
      <c r="E49" s="123"/>
      <c r="F49" s="123"/>
      <c r="G49" s="123"/>
      <c r="H49" s="123"/>
      <c r="I49" s="123"/>
      <c r="J49" s="123"/>
      <c r="K49" s="123"/>
      <c r="L49" s="123"/>
      <c r="M49" s="123"/>
    </row>
    <row r="50" spans="1:14" s="105" customFormat="1" ht="27" customHeight="1" x14ac:dyDescent="0.45">
      <c r="A50" s="104"/>
      <c r="B50" s="104"/>
      <c r="C50" s="104"/>
      <c r="D50" s="104"/>
      <c r="E50" s="104"/>
      <c r="F50" s="104"/>
      <c r="G50" s="104"/>
      <c r="H50" s="104"/>
      <c r="I50" s="104"/>
      <c r="J50" s="104"/>
      <c r="K50" s="104"/>
      <c r="L50" s="104"/>
      <c r="M50" s="104"/>
    </row>
    <row r="51" spans="1:14" ht="23.25" customHeight="1" x14ac:dyDescent="0.45">
      <c r="A51" s="14"/>
      <c r="M51" s="7"/>
    </row>
    <row r="52" spans="1:14" ht="45.6" x14ac:dyDescent="0.45">
      <c r="A52" s="14"/>
      <c r="B52" s="38" t="s">
        <v>11</v>
      </c>
      <c r="C52" s="51"/>
      <c r="D52" s="51"/>
      <c r="E52" s="51"/>
      <c r="F52" s="51"/>
      <c r="G52" s="51"/>
      <c r="H52" s="38"/>
      <c r="I52" s="43"/>
      <c r="J52" s="51"/>
      <c r="K52" s="51"/>
      <c r="L52" s="51"/>
      <c r="M52" s="51"/>
    </row>
    <row r="53" spans="1:14" ht="68.25" customHeight="1" x14ac:dyDescent="0.45">
      <c r="A53" s="14"/>
      <c r="B53" s="179"/>
      <c r="C53" s="179"/>
      <c r="D53" s="179"/>
      <c r="E53" s="179"/>
      <c r="F53" s="179"/>
      <c r="G53" s="179"/>
      <c r="H53" s="179"/>
      <c r="I53" s="179"/>
      <c r="J53" s="179"/>
      <c r="K53" s="179"/>
      <c r="L53" s="179"/>
      <c r="M53" s="179"/>
    </row>
    <row r="54" spans="1:14" ht="68.25" customHeight="1" x14ac:dyDescent="0.45">
      <c r="A54" s="14"/>
      <c r="B54" s="38"/>
      <c r="C54" s="124" t="str">
        <f>B1&amp;"     "</f>
        <v xml:space="preserve">ミラたんクリニック     </v>
      </c>
      <c r="D54" s="124"/>
      <c r="E54" s="124"/>
      <c r="F54" s="124"/>
      <c r="G54" s="124"/>
      <c r="H54" s="124"/>
      <c r="I54" s="124"/>
      <c r="J54" s="124"/>
      <c r="K54" s="124"/>
      <c r="L54" s="37" t="s">
        <v>31</v>
      </c>
      <c r="M54" s="51"/>
    </row>
    <row r="55" spans="1:14" ht="42" customHeight="1" x14ac:dyDescent="0.45">
      <c r="A55" s="35"/>
      <c r="B55" s="35"/>
      <c r="C55" s="35"/>
      <c r="D55" s="35"/>
      <c r="E55" s="35"/>
      <c r="F55" s="35"/>
      <c r="G55" s="35"/>
      <c r="H55" s="35"/>
      <c r="I55" s="42"/>
      <c r="J55" s="197"/>
      <c r="K55" s="197"/>
      <c r="L55" s="35"/>
      <c r="M55" s="40" t="s">
        <v>60</v>
      </c>
    </row>
    <row r="56" spans="1:14" s="47" customFormat="1" ht="42" customHeight="1" x14ac:dyDescent="0.45">
      <c r="A56" s="35"/>
      <c r="B56" s="35"/>
      <c r="C56" s="35"/>
      <c r="D56" s="35"/>
      <c r="E56" s="35"/>
      <c r="F56" s="35"/>
      <c r="G56" s="35"/>
      <c r="H56" s="35"/>
      <c r="I56" s="42"/>
      <c r="J56" s="197"/>
      <c r="K56" s="197"/>
      <c r="L56" s="35"/>
      <c r="M56" s="33" t="s">
        <v>47</v>
      </c>
    </row>
    <row r="57" spans="1:14" ht="36.6" x14ac:dyDescent="0.45">
      <c r="A57" s="13" t="s">
        <v>35</v>
      </c>
      <c r="B57" s="36" t="s">
        <v>48</v>
      </c>
      <c r="C57" s="36"/>
      <c r="D57" s="36"/>
      <c r="E57" s="36"/>
      <c r="F57" s="36"/>
      <c r="G57" s="36"/>
      <c r="H57" s="36"/>
      <c r="I57" s="42"/>
      <c r="J57" s="35"/>
      <c r="K57" s="36"/>
      <c r="L57" s="36"/>
      <c r="M57" s="36"/>
    </row>
    <row r="58" spans="1:14" ht="35.4" x14ac:dyDescent="0.45">
      <c r="A58" s="36"/>
      <c r="B58" s="36"/>
      <c r="C58" s="36"/>
      <c r="D58" s="36"/>
      <c r="E58" s="36"/>
      <c r="F58" s="36"/>
      <c r="G58" s="36"/>
      <c r="H58" s="41" t="s">
        <v>34</v>
      </c>
      <c r="I58" s="39"/>
      <c r="J58" s="41"/>
      <c r="K58" s="41" t="str">
        <f>B1&amp;"     "</f>
        <v xml:space="preserve">ミラたんクリニック     </v>
      </c>
      <c r="L58" s="41"/>
      <c r="M58" s="41"/>
      <c r="N58" s="111"/>
    </row>
    <row r="59" spans="1:14" ht="35.4" x14ac:dyDescent="0.45">
      <c r="A59" s="36"/>
      <c r="B59" s="36"/>
      <c r="C59" s="36"/>
      <c r="D59" s="36"/>
      <c r="E59" s="36"/>
      <c r="F59" s="36"/>
      <c r="G59" s="36"/>
      <c r="H59" s="41" t="s">
        <v>8</v>
      </c>
      <c r="I59" s="39"/>
      <c r="J59" s="41"/>
      <c r="K59" s="122" t="s">
        <v>72</v>
      </c>
      <c r="L59" s="122"/>
      <c r="M59" s="122"/>
      <c r="N59" s="1"/>
    </row>
    <row r="60" spans="1:14" s="47" customFormat="1" ht="35.4" x14ac:dyDescent="0.45">
      <c r="A60" s="46"/>
      <c r="B60" s="46"/>
      <c r="C60" s="46"/>
      <c r="D60" s="46"/>
      <c r="E60" s="46"/>
      <c r="F60" s="46"/>
      <c r="G60" s="46"/>
      <c r="H60" s="49" t="s">
        <v>29</v>
      </c>
      <c r="I60" s="39"/>
      <c r="J60" s="49"/>
      <c r="K60" s="48" t="s">
        <v>73</v>
      </c>
      <c r="L60" s="48"/>
      <c r="M60" s="48"/>
      <c r="N60" s="1"/>
    </row>
    <row r="61" spans="1:14" ht="35.4" x14ac:dyDescent="0.45">
      <c r="A61" s="36"/>
      <c r="B61" s="36"/>
      <c r="C61" s="36"/>
      <c r="D61" s="36"/>
      <c r="E61" s="36"/>
      <c r="F61" s="36"/>
      <c r="G61" s="36"/>
      <c r="H61" s="41" t="s">
        <v>9</v>
      </c>
      <c r="I61" s="39"/>
      <c r="J61" s="41"/>
      <c r="K61" s="122" t="s">
        <v>74</v>
      </c>
      <c r="L61" s="122"/>
      <c r="M61" s="122"/>
      <c r="N61" s="1"/>
    </row>
    <row r="62" spans="1:14" ht="35.4" x14ac:dyDescent="0.45">
      <c r="A62" s="36"/>
      <c r="B62" s="36"/>
      <c r="C62" s="36"/>
      <c r="D62" s="36"/>
      <c r="E62" s="36"/>
      <c r="F62" s="36"/>
      <c r="G62" s="36"/>
      <c r="H62" s="36"/>
      <c r="I62" s="36"/>
      <c r="J62" s="36"/>
      <c r="K62" s="36"/>
      <c r="L62" s="36"/>
      <c r="M62" s="36"/>
    </row>
    <row r="63" spans="1:14" ht="39" customHeight="1" x14ac:dyDescent="0.45">
      <c r="A63" s="158" t="s">
        <v>49</v>
      </c>
      <c r="B63" s="158"/>
      <c r="C63" s="158"/>
      <c r="D63" s="158"/>
      <c r="E63" s="158"/>
      <c r="F63" s="158"/>
      <c r="G63" s="158"/>
      <c r="H63" s="158"/>
      <c r="I63" s="158"/>
      <c r="J63" s="158"/>
      <c r="K63" s="158"/>
      <c r="L63" s="158"/>
      <c r="M63" s="158"/>
      <c r="N63" s="8"/>
    </row>
    <row r="64" spans="1:14" ht="45.6" x14ac:dyDescent="0.45">
      <c r="A64" s="158" t="s">
        <v>68</v>
      </c>
      <c r="B64" s="158"/>
      <c r="C64" s="158"/>
      <c r="D64" s="158"/>
      <c r="E64" s="158"/>
      <c r="F64" s="158"/>
      <c r="G64" s="158"/>
      <c r="H64" s="158"/>
      <c r="I64" s="158"/>
      <c r="J64" s="158"/>
      <c r="K64" s="158"/>
      <c r="L64" s="158"/>
      <c r="M64" s="158"/>
    </row>
    <row r="65" spans="1:15" ht="22.2" x14ac:dyDescent="0.45">
      <c r="A65" s="9"/>
      <c r="B65" s="9"/>
      <c r="C65" s="9"/>
      <c r="D65" s="9"/>
      <c r="E65" s="9"/>
      <c r="F65" s="9"/>
      <c r="G65" s="9"/>
      <c r="H65" s="9"/>
      <c r="I65" s="9"/>
      <c r="J65" s="9"/>
      <c r="K65" s="9"/>
      <c r="L65" s="9"/>
      <c r="M65" s="9"/>
    </row>
    <row r="66" spans="1:15" ht="75" customHeight="1" x14ac:dyDescent="0.45">
      <c r="A66" s="198" t="s">
        <v>69</v>
      </c>
      <c r="B66" s="198"/>
      <c r="C66" s="198"/>
      <c r="D66" s="198"/>
      <c r="E66" s="198"/>
      <c r="F66" s="198"/>
      <c r="G66" s="198"/>
      <c r="H66" s="198"/>
      <c r="I66" s="198"/>
      <c r="J66" s="198"/>
      <c r="K66" s="198"/>
      <c r="L66" s="198"/>
      <c r="M66" s="198"/>
      <c r="N66" s="6"/>
    </row>
    <row r="67" spans="1:15" x14ac:dyDescent="0.45">
      <c r="B67" s="5"/>
      <c r="C67" s="5"/>
      <c r="D67" s="5"/>
      <c r="E67" s="5"/>
      <c r="F67" s="5"/>
      <c r="G67" s="5"/>
      <c r="H67" s="5"/>
    </row>
    <row r="68" spans="1:15" x14ac:dyDescent="0.45">
      <c r="B68" s="2"/>
      <c r="C68" s="1"/>
      <c r="D68" s="1"/>
      <c r="E68" s="3"/>
      <c r="F68" s="3"/>
      <c r="G68" s="4"/>
      <c r="H68" s="4"/>
    </row>
    <row r="69" spans="1:15" ht="45.6" x14ac:dyDescent="1.1000000000000001">
      <c r="B69" s="10" t="s">
        <v>10</v>
      </c>
      <c r="C69" s="11"/>
      <c r="D69" s="11"/>
      <c r="E69" s="11"/>
      <c r="F69" s="199">
        <f>SUM(E89)</f>
        <v>850000</v>
      </c>
      <c r="G69" s="199"/>
      <c r="H69" s="199"/>
      <c r="I69" s="11" t="s">
        <v>46</v>
      </c>
      <c r="J69" s="11"/>
      <c r="K69" s="7"/>
      <c r="L69" s="7"/>
    </row>
    <row r="70" spans="1:15" s="56" customFormat="1" ht="45.6" x14ac:dyDescent="1.1000000000000001">
      <c r="B70" s="84"/>
      <c r="C70" s="85"/>
      <c r="D70" s="85"/>
      <c r="E70" s="85"/>
      <c r="F70" s="86"/>
      <c r="G70" s="86"/>
      <c r="H70" s="86"/>
      <c r="I70" s="85"/>
      <c r="J70" s="85"/>
      <c r="K70" s="7"/>
      <c r="L70" s="7"/>
    </row>
    <row r="71" spans="1:15" s="56" customFormat="1" ht="59.4" customHeight="1" x14ac:dyDescent="0.45">
      <c r="A71" s="100"/>
      <c r="B71" s="196" t="s">
        <v>65</v>
      </c>
      <c r="C71" s="196"/>
      <c r="D71" s="196"/>
      <c r="E71" s="196"/>
      <c r="F71" s="196"/>
      <c r="G71" s="196"/>
      <c r="H71" s="196"/>
      <c r="I71" s="196"/>
      <c r="J71" s="196"/>
      <c r="K71" s="196"/>
      <c r="L71" s="196"/>
      <c r="M71" s="196"/>
    </row>
    <row r="72" spans="1:15" ht="18" customHeight="1" x14ac:dyDescent="0.45">
      <c r="A72" s="100"/>
      <c r="B72" s="87"/>
      <c r="C72" s="87"/>
      <c r="D72" s="87"/>
      <c r="E72" s="87"/>
      <c r="F72" s="87"/>
      <c r="G72" s="87"/>
      <c r="H72" s="87"/>
      <c r="I72" s="87"/>
      <c r="J72" s="87"/>
      <c r="K72" s="87"/>
      <c r="L72" s="87"/>
      <c r="M72" s="87"/>
    </row>
    <row r="73" spans="1:15" ht="26.25" customHeight="1" x14ac:dyDescent="0.45">
      <c r="A73" s="101"/>
      <c r="B73" s="101"/>
      <c r="C73" s="101"/>
      <c r="D73" s="101"/>
      <c r="E73" s="101"/>
      <c r="F73" s="101"/>
      <c r="G73" s="101"/>
      <c r="H73" s="101"/>
      <c r="I73" s="101"/>
      <c r="J73" s="101"/>
      <c r="K73" s="101"/>
      <c r="L73" s="101"/>
      <c r="M73" s="101"/>
    </row>
    <row r="74" spans="1:15" ht="36.6" x14ac:dyDescent="0.45">
      <c r="A74" s="102" t="s">
        <v>66</v>
      </c>
      <c r="B74" s="102"/>
      <c r="C74" s="102"/>
      <c r="D74" s="102"/>
      <c r="E74" s="102"/>
      <c r="F74" s="131">
        <f>COUNTIF(J9:J43,"100回以上")</f>
        <v>4</v>
      </c>
      <c r="G74" s="131"/>
      <c r="H74" s="103"/>
      <c r="I74" s="102"/>
      <c r="J74" s="102"/>
      <c r="K74" s="102"/>
      <c r="L74" s="102"/>
      <c r="M74" s="102"/>
    </row>
    <row r="75" spans="1:15" s="56" customFormat="1" ht="36.6" x14ac:dyDescent="0.45">
      <c r="A75" s="102" t="s">
        <v>84</v>
      </c>
      <c r="B75" s="102"/>
      <c r="C75" s="102"/>
      <c r="D75" s="102"/>
      <c r="E75" s="102"/>
      <c r="F75" s="195">
        <f>COUNTIF((B80:K88),"〇")</f>
        <v>4</v>
      </c>
      <c r="G75" s="131"/>
      <c r="H75" s="103"/>
      <c r="I75" s="102"/>
      <c r="J75" s="102"/>
      <c r="K75" s="102"/>
      <c r="L75" s="102"/>
      <c r="M75" s="102"/>
    </row>
    <row r="76" spans="1:15" s="56" customFormat="1" ht="37.200000000000003" thickBot="1" x14ac:dyDescent="0.5">
      <c r="A76" s="97"/>
      <c r="B76" s="81"/>
      <c r="C76" s="81"/>
      <c r="D76" s="81"/>
      <c r="E76" s="82"/>
      <c r="F76" s="95"/>
      <c r="G76" s="83"/>
      <c r="H76" s="7"/>
      <c r="I76" s="81"/>
      <c r="J76" s="81"/>
      <c r="K76" s="81"/>
      <c r="L76" s="81"/>
      <c r="M76" s="81"/>
    </row>
    <row r="77" spans="1:15" s="52" customFormat="1" ht="41.25" customHeight="1" x14ac:dyDescent="0.45">
      <c r="A77" s="96" t="s">
        <v>64</v>
      </c>
      <c r="B77" s="187" t="s">
        <v>45</v>
      </c>
      <c r="C77" s="188"/>
      <c r="D77" s="188"/>
      <c r="E77" s="188"/>
      <c r="F77" s="188"/>
      <c r="G77" s="189"/>
      <c r="H77" s="82"/>
      <c r="I77" s="82"/>
      <c r="J77" s="82"/>
      <c r="K77" s="132"/>
      <c r="L77" s="133"/>
      <c r="M77" s="133"/>
      <c r="O77" s="12"/>
    </row>
    <row r="78" spans="1:15" ht="61.2" customHeight="1" x14ac:dyDescent="0.45">
      <c r="A78" s="76"/>
      <c r="B78" s="128" t="s">
        <v>55</v>
      </c>
      <c r="C78" s="125" t="s">
        <v>53</v>
      </c>
      <c r="D78" s="126"/>
      <c r="E78" s="200" t="s">
        <v>21</v>
      </c>
      <c r="F78" s="201"/>
      <c r="G78" s="202"/>
      <c r="H78" s="7"/>
      <c r="I78" s="77"/>
      <c r="J78" s="7"/>
      <c r="K78" s="130"/>
      <c r="L78" s="106"/>
      <c r="M78" s="107"/>
      <c r="N78" s="53"/>
      <c r="O78" s="53"/>
    </row>
    <row r="79" spans="1:15" ht="18.75" customHeight="1" x14ac:dyDescent="0.45">
      <c r="A79" s="76"/>
      <c r="B79" s="129"/>
      <c r="C79" s="127" t="s">
        <v>54</v>
      </c>
      <c r="D79" s="127"/>
      <c r="E79" s="183" t="s">
        <v>23</v>
      </c>
      <c r="F79" s="121"/>
      <c r="G79" s="184"/>
      <c r="H79" s="7"/>
      <c r="I79" s="77"/>
      <c r="J79" s="7"/>
      <c r="K79" s="130"/>
      <c r="L79" s="108"/>
      <c r="M79" s="109"/>
      <c r="N79" s="53"/>
      <c r="O79" s="53"/>
    </row>
    <row r="80" spans="1:15" ht="35.4" x14ac:dyDescent="0.45">
      <c r="A80" s="98" t="s">
        <v>36</v>
      </c>
      <c r="B80" s="59" t="str">
        <f>IF(COUNTIF(B10:H11,"有")&gt;=1,"〇","×")</f>
        <v>×</v>
      </c>
      <c r="C80" s="180">
        <f>I9</f>
        <v>0</v>
      </c>
      <c r="D80" s="180"/>
      <c r="E80" s="156">
        <f>IF(AND($F$74&gt;=4,J9="100回以上",B80="〇"),C80*2000,0)</f>
        <v>0</v>
      </c>
      <c r="F80" s="156"/>
      <c r="G80" s="157"/>
      <c r="H80" s="7"/>
      <c r="I80" s="81"/>
      <c r="J80" s="81"/>
      <c r="K80" s="110"/>
      <c r="L80" s="93"/>
      <c r="M80" s="54"/>
      <c r="N80" s="54"/>
      <c r="O80" s="54"/>
    </row>
    <row r="81" spans="1:15" s="52" customFormat="1" ht="35.4" x14ac:dyDescent="0.45">
      <c r="A81" s="78" t="s">
        <v>37</v>
      </c>
      <c r="B81" s="59" t="str">
        <f>IF(COUNTIF(B14:H15,"有")&gt;=1,"〇","×")</f>
        <v>×</v>
      </c>
      <c r="C81" s="180">
        <f>I13</f>
        <v>0</v>
      </c>
      <c r="D81" s="180"/>
      <c r="E81" s="156">
        <f>IF(AND($F$74&gt;=4,J13="100回以上",B81="〇"),C81*2000,0)</f>
        <v>0</v>
      </c>
      <c r="F81" s="156"/>
      <c r="G81" s="157"/>
      <c r="H81" s="7"/>
      <c r="I81" s="81"/>
      <c r="J81" s="81"/>
      <c r="K81" s="110"/>
      <c r="L81" s="93"/>
      <c r="M81" s="54"/>
      <c r="N81" s="54"/>
      <c r="O81" s="54"/>
    </row>
    <row r="82" spans="1:15" ht="35.4" x14ac:dyDescent="0.45">
      <c r="A82" s="78" t="s">
        <v>38</v>
      </c>
      <c r="B82" s="59" t="str">
        <f>IF(COUNTIF(B18:H19,"有")&gt;=1,"〇","×")</f>
        <v>×</v>
      </c>
      <c r="C82" s="180">
        <f>I17</f>
        <v>0</v>
      </c>
      <c r="D82" s="180"/>
      <c r="E82" s="156">
        <f>IF(AND($F$74&gt;=4,J17="100回以上",B82="〇"),C82*2000,0)</f>
        <v>0</v>
      </c>
      <c r="F82" s="156"/>
      <c r="G82" s="157"/>
      <c r="H82" s="7"/>
      <c r="I82" s="81"/>
      <c r="J82" s="81"/>
      <c r="K82" s="110"/>
      <c r="L82" s="93"/>
      <c r="M82" s="54"/>
      <c r="N82" s="54"/>
      <c r="O82" s="54"/>
    </row>
    <row r="83" spans="1:15" ht="35.4" x14ac:dyDescent="0.45">
      <c r="A83" s="78" t="s">
        <v>39</v>
      </c>
      <c r="B83" s="59" t="str">
        <f>IF(COUNTIF(B22:H23,"有")&gt;=1,"〇","×")</f>
        <v>×</v>
      </c>
      <c r="C83" s="180">
        <f>I21</f>
        <v>0</v>
      </c>
      <c r="D83" s="180"/>
      <c r="E83" s="156">
        <f>IF(AND($F$74&gt;=4,J21="100回以上",B83="〇"),C83*2000,0)</f>
        <v>0</v>
      </c>
      <c r="F83" s="156"/>
      <c r="G83" s="157"/>
      <c r="H83" s="7"/>
      <c r="I83" s="81"/>
      <c r="J83" s="81"/>
      <c r="K83" s="110"/>
      <c r="L83" s="93"/>
      <c r="M83" s="54"/>
      <c r="N83" s="54"/>
      <c r="O83" s="54"/>
    </row>
    <row r="84" spans="1:15" ht="35.4" x14ac:dyDescent="0.45">
      <c r="A84" s="78" t="s">
        <v>40</v>
      </c>
      <c r="B84" s="59" t="str">
        <f>IF(COUNTIF(B26:H27,"有")&gt;=1,"〇","×")</f>
        <v>〇</v>
      </c>
      <c r="C84" s="180">
        <f>I25</f>
        <v>65</v>
      </c>
      <c r="D84" s="180"/>
      <c r="E84" s="156">
        <f>IF(AND($F$74&gt;=4,J25="100回以上",B84="〇"),C84*2000,0)</f>
        <v>0</v>
      </c>
      <c r="F84" s="156"/>
      <c r="G84" s="157"/>
      <c r="H84" s="7"/>
      <c r="I84" s="81"/>
      <c r="J84" s="81"/>
      <c r="K84" s="110"/>
      <c r="L84" s="93"/>
      <c r="M84" s="54"/>
      <c r="N84" s="54"/>
      <c r="O84" s="54"/>
    </row>
    <row r="85" spans="1:15" ht="35.4" x14ac:dyDescent="0.45">
      <c r="A85" s="78" t="s">
        <v>41</v>
      </c>
      <c r="B85" s="59" t="str">
        <f>IF(COUNTIF(B30:H31,"有")&gt;=1,"〇","×")</f>
        <v>〇</v>
      </c>
      <c r="C85" s="180">
        <f>I29</f>
        <v>125</v>
      </c>
      <c r="D85" s="180"/>
      <c r="E85" s="156">
        <f>IF(AND($F$74&gt;=4,J29="100回以上",B85="〇"),C85*2000,0)</f>
        <v>250000</v>
      </c>
      <c r="F85" s="156"/>
      <c r="G85" s="157"/>
      <c r="H85" s="7"/>
      <c r="I85" s="81"/>
      <c r="J85" s="81"/>
      <c r="K85" s="110"/>
      <c r="L85" s="93"/>
      <c r="M85" s="54"/>
      <c r="N85" s="54"/>
      <c r="O85" s="54"/>
    </row>
    <row r="86" spans="1:15" ht="35.4" x14ac:dyDescent="0.45">
      <c r="A86" s="78" t="s">
        <v>42</v>
      </c>
      <c r="B86" s="59" t="str">
        <f>IF(COUNTIF(B34:H35,"有")&gt;=1,"〇","×")</f>
        <v>〇</v>
      </c>
      <c r="C86" s="180">
        <f>I33</f>
        <v>115</v>
      </c>
      <c r="D86" s="180"/>
      <c r="E86" s="156">
        <f>IF(AND($F$74&gt;=4,J33="100回以上",B86="〇"),C86*2000,0)</f>
        <v>230000</v>
      </c>
      <c r="F86" s="156"/>
      <c r="G86" s="157"/>
      <c r="H86" s="7"/>
      <c r="I86" s="81"/>
      <c r="J86" s="81"/>
      <c r="K86" s="110"/>
      <c r="L86" s="93"/>
      <c r="M86" s="54"/>
      <c r="N86" s="54"/>
      <c r="O86" s="54"/>
    </row>
    <row r="87" spans="1:15" ht="35.4" x14ac:dyDescent="0.45">
      <c r="A87" s="78" t="s">
        <v>43</v>
      </c>
      <c r="B87" s="59" t="str">
        <f>IF(COUNTIF(B38:H39,"有")&gt;=1,"〇","×")</f>
        <v>〇</v>
      </c>
      <c r="C87" s="180">
        <f>I37</f>
        <v>185</v>
      </c>
      <c r="D87" s="180"/>
      <c r="E87" s="156">
        <f>IF(AND($F$74&gt;=4,J37="100回以上",B87="〇"),C87*2000,0)</f>
        <v>370000</v>
      </c>
      <c r="F87" s="156"/>
      <c r="G87" s="157"/>
      <c r="H87" s="7"/>
      <c r="I87" s="81"/>
      <c r="J87" s="81"/>
      <c r="K87" s="110"/>
      <c r="L87" s="93"/>
      <c r="M87" s="54"/>
      <c r="N87" s="54"/>
      <c r="O87" s="54"/>
    </row>
    <row r="88" spans="1:15" ht="36" thickBot="1" x14ac:dyDescent="0.5">
      <c r="A88" s="78" t="s">
        <v>44</v>
      </c>
      <c r="B88" s="59" t="str">
        <f>IF(COUNTIF(B42:H43,"有")&gt;=1,"〇","×")</f>
        <v>×</v>
      </c>
      <c r="C88" s="180">
        <f>I41</f>
        <v>100</v>
      </c>
      <c r="D88" s="180"/>
      <c r="E88" s="181">
        <f>IF(AND($F$74&gt;=4,J41="100回以上",B88="〇"),C88*2000,0)</f>
        <v>0</v>
      </c>
      <c r="F88" s="181"/>
      <c r="G88" s="182"/>
      <c r="H88" s="7"/>
      <c r="I88" s="81"/>
      <c r="J88" s="81"/>
      <c r="K88" s="110"/>
      <c r="L88" s="93"/>
      <c r="M88" s="54"/>
      <c r="N88" s="54"/>
      <c r="O88" s="54"/>
    </row>
    <row r="89" spans="1:15" ht="36.6" thickTop="1" thickBot="1" x14ac:dyDescent="0.5">
      <c r="A89" s="79" t="s">
        <v>20</v>
      </c>
      <c r="B89" s="80"/>
      <c r="C89" s="176">
        <f>SUM(C80:D88)</f>
        <v>590</v>
      </c>
      <c r="D89" s="176"/>
      <c r="E89" s="177">
        <f>SUM(E80:G88)</f>
        <v>850000</v>
      </c>
      <c r="F89" s="177"/>
      <c r="G89" s="178"/>
      <c r="H89" s="7"/>
      <c r="I89" s="81"/>
      <c r="J89" s="81"/>
      <c r="K89" s="93"/>
      <c r="L89" s="93"/>
      <c r="M89" s="55"/>
      <c r="N89" s="55"/>
      <c r="O89" s="55"/>
    </row>
    <row r="90" spans="1:15" s="56" customFormat="1" ht="36" thickBot="1" x14ac:dyDescent="0.5">
      <c r="A90" s="94"/>
      <c r="B90" s="81"/>
      <c r="C90" s="91"/>
      <c r="D90" s="91"/>
      <c r="E90" s="92"/>
      <c r="F90" s="92"/>
      <c r="G90" s="92"/>
      <c r="H90" s="7"/>
      <c r="I90" s="81"/>
      <c r="J90" s="81"/>
      <c r="K90" s="93"/>
      <c r="L90" s="93"/>
      <c r="M90" s="55"/>
      <c r="N90" s="55"/>
      <c r="O90" s="55"/>
    </row>
    <row r="91" spans="1:15" s="47" customFormat="1" ht="48" customHeight="1" thickBot="1" x14ac:dyDescent="0.5">
      <c r="A91" s="68" t="s">
        <v>63</v>
      </c>
      <c r="B91" s="194" t="s">
        <v>62</v>
      </c>
      <c r="C91" s="194"/>
      <c r="D91" s="194"/>
      <c r="E91" s="194"/>
      <c r="F91" s="194"/>
      <c r="G91" s="194"/>
      <c r="H91" s="194"/>
      <c r="I91" s="194"/>
      <c r="J91" s="194"/>
      <c r="K91" s="194"/>
      <c r="L91" s="194"/>
      <c r="M91" s="194"/>
    </row>
    <row r="92" spans="1:15" s="47" customFormat="1" ht="35.4" x14ac:dyDescent="0.45">
      <c r="A92" s="66" t="s">
        <v>12</v>
      </c>
      <c r="B92" s="161" t="s">
        <v>75</v>
      </c>
      <c r="C92" s="162"/>
      <c r="D92" s="162"/>
      <c r="E92" s="162"/>
      <c r="F92" s="162"/>
      <c r="G92" s="163"/>
      <c r="H92" s="141" t="s">
        <v>13</v>
      </c>
      <c r="I92" s="142"/>
      <c r="J92" s="143"/>
      <c r="K92" s="170" t="s">
        <v>80</v>
      </c>
      <c r="L92" s="171"/>
      <c r="M92" s="172"/>
      <c r="N92" s="28"/>
    </row>
    <row r="93" spans="1:15" s="47" customFormat="1" ht="35.4" x14ac:dyDescent="0.45">
      <c r="A93" s="66" t="s">
        <v>14</v>
      </c>
      <c r="B93" s="164" t="s">
        <v>76</v>
      </c>
      <c r="C93" s="165"/>
      <c r="D93" s="165"/>
      <c r="E93" s="165"/>
      <c r="F93" s="165"/>
      <c r="G93" s="166"/>
      <c r="H93" s="138" t="s">
        <v>15</v>
      </c>
      <c r="I93" s="139"/>
      <c r="J93" s="140"/>
      <c r="K93" s="173" t="s">
        <v>79</v>
      </c>
      <c r="L93" s="174"/>
      <c r="M93" s="175"/>
      <c r="N93" s="27"/>
    </row>
    <row r="94" spans="1:15" s="47" customFormat="1" ht="30" customHeight="1" x14ac:dyDescent="0.45">
      <c r="A94" s="66" t="s">
        <v>16</v>
      </c>
      <c r="B94" s="164" t="s">
        <v>77</v>
      </c>
      <c r="C94" s="165"/>
      <c r="D94" s="165"/>
      <c r="E94" s="165"/>
      <c r="F94" s="165"/>
      <c r="G94" s="166"/>
      <c r="H94" s="138" t="s">
        <v>17</v>
      </c>
      <c r="I94" s="139"/>
      <c r="J94" s="140"/>
      <c r="K94" s="167" t="s">
        <v>78</v>
      </c>
      <c r="L94" s="168"/>
      <c r="M94" s="169"/>
      <c r="N94" s="27"/>
    </row>
    <row r="95" spans="1:15" s="47" customFormat="1" ht="30" customHeight="1" x14ac:dyDescent="0.45">
      <c r="A95" s="66" t="s">
        <v>19</v>
      </c>
      <c r="B95" s="144" t="s">
        <v>81</v>
      </c>
      <c r="C95" s="145"/>
      <c r="D95" s="145"/>
      <c r="E95" s="145"/>
      <c r="F95" s="145"/>
      <c r="G95" s="145"/>
      <c r="H95" s="145"/>
      <c r="I95" s="145"/>
      <c r="J95" s="145"/>
      <c r="K95" s="145"/>
      <c r="L95" s="145"/>
      <c r="M95" s="146"/>
      <c r="N95" s="26"/>
    </row>
    <row r="96" spans="1:15" s="47" customFormat="1" ht="30" customHeight="1" thickBot="1" x14ac:dyDescent="0.5">
      <c r="A96" s="67" t="s">
        <v>18</v>
      </c>
      <c r="B96" s="147" t="s">
        <v>70</v>
      </c>
      <c r="C96" s="148"/>
      <c r="D96" s="148"/>
      <c r="E96" s="148"/>
      <c r="F96" s="148"/>
      <c r="G96" s="148"/>
      <c r="H96" s="148"/>
      <c r="I96" s="148"/>
      <c r="J96" s="148"/>
      <c r="K96" s="148"/>
      <c r="L96" s="148"/>
      <c r="M96" s="149"/>
      <c r="N96" s="29"/>
      <c r="O96" s="30"/>
    </row>
    <row r="97" spans="1:15" ht="18.600000000000001" thickBot="1" x14ac:dyDescent="0.5"/>
    <row r="98" spans="1:15" s="47" customFormat="1" ht="45" customHeight="1" thickBot="1" x14ac:dyDescent="0.5">
      <c r="A98" s="89" t="s">
        <v>24</v>
      </c>
      <c r="B98" s="90"/>
    </row>
    <row r="99" spans="1:15" s="47" customFormat="1" ht="30" customHeight="1" x14ac:dyDescent="0.45">
      <c r="A99" s="88" t="s">
        <v>25</v>
      </c>
      <c r="B99" s="153" t="s">
        <v>27</v>
      </c>
      <c r="C99" s="154"/>
      <c r="D99" s="155"/>
      <c r="E99" s="69" t="s">
        <v>82</v>
      </c>
      <c r="F99" s="70"/>
      <c r="G99" s="70"/>
      <c r="H99" s="70"/>
      <c r="I99" s="70"/>
      <c r="J99" s="70"/>
      <c r="K99" s="71" t="s">
        <v>28</v>
      </c>
      <c r="L99" s="204" t="s">
        <v>83</v>
      </c>
      <c r="M99" s="205"/>
      <c r="N99" s="50"/>
      <c r="O99" s="50"/>
    </row>
    <row r="100" spans="1:15" s="47" customFormat="1" ht="30" customHeight="1" thickBot="1" x14ac:dyDescent="0.5">
      <c r="A100" s="72" t="s">
        <v>26</v>
      </c>
      <c r="B100" s="150" t="s">
        <v>30</v>
      </c>
      <c r="C100" s="151"/>
      <c r="D100" s="152"/>
      <c r="E100" s="73" t="s">
        <v>82</v>
      </c>
      <c r="F100" s="74"/>
      <c r="G100" s="74"/>
      <c r="H100" s="74"/>
      <c r="I100" s="74"/>
      <c r="J100" s="74"/>
      <c r="K100" s="75" t="s">
        <v>28</v>
      </c>
      <c r="L100" s="144" t="s">
        <v>83</v>
      </c>
      <c r="M100" s="146"/>
      <c r="N100" s="50"/>
      <c r="O100" s="50"/>
    </row>
    <row r="101" spans="1:15" x14ac:dyDescent="0.45">
      <c r="C101" s="134"/>
      <c r="D101" s="134"/>
    </row>
    <row r="102" spans="1:15" x14ac:dyDescent="0.45">
      <c r="C102" s="134"/>
      <c r="D102" s="134"/>
    </row>
    <row r="103" spans="1:15" x14ac:dyDescent="0.45">
      <c r="C103" s="134"/>
      <c r="D103" s="134"/>
    </row>
    <row r="104" spans="1:15" x14ac:dyDescent="0.45">
      <c r="C104" s="134"/>
      <c r="D104" s="134"/>
    </row>
    <row r="105" spans="1:15" x14ac:dyDescent="0.45">
      <c r="C105" s="134"/>
      <c r="D105" s="134"/>
    </row>
    <row r="106" spans="1:15" x14ac:dyDescent="0.45">
      <c r="C106" s="134"/>
      <c r="D106" s="134"/>
    </row>
    <row r="107" spans="1:15" x14ac:dyDescent="0.45">
      <c r="C107" s="134"/>
      <c r="D107" s="134"/>
    </row>
    <row r="108" spans="1:15" x14ac:dyDescent="0.45">
      <c r="C108" s="134"/>
      <c r="D108" s="134"/>
    </row>
    <row r="109" spans="1:15" x14ac:dyDescent="0.45">
      <c r="C109" s="134"/>
      <c r="D109" s="134"/>
    </row>
    <row r="110" spans="1:15" x14ac:dyDescent="0.45">
      <c r="C110" s="134"/>
      <c r="D110" s="134"/>
    </row>
    <row r="111" spans="1:15" x14ac:dyDescent="0.45">
      <c r="C111" s="134"/>
      <c r="D111" s="134"/>
    </row>
    <row r="112" spans="1:15" x14ac:dyDescent="0.45">
      <c r="C112" s="134"/>
      <c r="D112" s="134"/>
    </row>
    <row r="113" spans="3:4" x14ac:dyDescent="0.45">
      <c r="C113" s="134"/>
      <c r="D113" s="134"/>
    </row>
  </sheetData>
  <mergeCells count="121">
    <mergeCell ref="L100:M100"/>
    <mergeCell ref="B15:F15"/>
    <mergeCell ref="B19:F19"/>
    <mergeCell ref="B23:F23"/>
    <mergeCell ref="B27:F27"/>
    <mergeCell ref="B31:F31"/>
    <mergeCell ref="B35:F35"/>
    <mergeCell ref="B39:F39"/>
    <mergeCell ref="B43:F43"/>
    <mergeCell ref="B91:M91"/>
    <mergeCell ref="F75:G75"/>
    <mergeCell ref="B71:M71"/>
    <mergeCell ref="J55:K56"/>
    <mergeCell ref="C85:D85"/>
    <mergeCell ref="E85:G85"/>
    <mergeCell ref="C82:D82"/>
    <mergeCell ref="E82:G82"/>
    <mergeCell ref="C83:D83"/>
    <mergeCell ref="E81:G81"/>
    <mergeCell ref="A63:M63"/>
    <mergeCell ref="A66:M66"/>
    <mergeCell ref="F69:H69"/>
    <mergeCell ref="E78:G78"/>
    <mergeCell ref="J44:K44"/>
    <mergeCell ref="K59:M59"/>
    <mergeCell ref="B1:I1"/>
    <mergeCell ref="B92:G92"/>
    <mergeCell ref="B93:G93"/>
    <mergeCell ref="B94:G94"/>
    <mergeCell ref="K94:M94"/>
    <mergeCell ref="K92:M92"/>
    <mergeCell ref="K93:M93"/>
    <mergeCell ref="C89:D89"/>
    <mergeCell ref="E89:G89"/>
    <mergeCell ref="B53:M53"/>
    <mergeCell ref="C88:D88"/>
    <mergeCell ref="E88:G88"/>
    <mergeCell ref="C86:D86"/>
    <mergeCell ref="E86:G86"/>
    <mergeCell ref="C87:D87"/>
    <mergeCell ref="E87:G87"/>
    <mergeCell ref="C80:D80"/>
    <mergeCell ref="E80:G80"/>
    <mergeCell ref="E79:G79"/>
    <mergeCell ref="C84:D84"/>
    <mergeCell ref="B11:C11"/>
    <mergeCell ref="B77:G77"/>
    <mergeCell ref="E83:G83"/>
    <mergeCell ref="C81:D81"/>
    <mergeCell ref="C112:D112"/>
    <mergeCell ref="C113:D113"/>
    <mergeCell ref="D44:H44"/>
    <mergeCell ref="C106:D106"/>
    <mergeCell ref="C107:D107"/>
    <mergeCell ref="C108:D108"/>
    <mergeCell ref="C109:D109"/>
    <mergeCell ref="C110:D110"/>
    <mergeCell ref="C111:D111"/>
    <mergeCell ref="C101:D101"/>
    <mergeCell ref="C102:D102"/>
    <mergeCell ref="C103:D103"/>
    <mergeCell ref="C104:D104"/>
    <mergeCell ref="C105:D105"/>
    <mergeCell ref="H94:J94"/>
    <mergeCell ref="H92:J92"/>
    <mergeCell ref="H93:J93"/>
    <mergeCell ref="B95:M95"/>
    <mergeCell ref="B96:M96"/>
    <mergeCell ref="B100:D100"/>
    <mergeCell ref="L99:M99"/>
    <mergeCell ref="B99:D99"/>
    <mergeCell ref="E84:G84"/>
    <mergeCell ref="A64:M64"/>
    <mergeCell ref="K61:M61"/>
    <mergeCell ref="A46:M49"/>
    <mergeCell ref="C54:K54"/>
    <mergeCell ref="C78:D78"/>
    <mergeCell ref="C79:D79"/>
    <mergeCell ref="B78:B79"/>
    <mergeCell ref="K78:K79"/>
    <mergeCell ref="F74:G74"/>
    <mergeCell ref="K77:M77"/>
    <mergeCell ref="K27:M27"/>
    <mergeCell ref="K28:M28"/>
    <mergeCell ref="K38:M38"/>
    <mergeCell ref="K39:M39"/>
    <mergeCell ref="K40:M40"/>
    <mergeCell ref="K41:M41"/>
    <mergeCell ref="K42:M42"/>
    <mergeCell ref="K43:M43"/>
    <mergeCell ref="K29:M29"/>
    <mergeCell ref="K30:M30"/>
    <mergeCell ref="K31:M31"/>
    <mergeCell ref="K32:M32"/>
    <mergeCell ref="K33:M33"/>
    <mergeCell ref="K34:M34"/>
    <mergeCell ref="K35:M35"/>
    <mergeCell ref="K36:M36"/>
    <mergeCell ref="K37:M37"/>
    <mergeCell ref="K26:M26"/>
    <mergeCell ref="K24:M24"/>
    <mergeCell ref="K25:M25"/>
    <mergeCell ref="I6:I7"/>
    <mergeCell ref="J6:J7"/>
    <mergeCell ref="K10:M10"/>
    <mergeCell ref="K11:M11"/>
    <mergeCell ref="K12:M12"/>
    <mergeCell ref="K13:M13"/>
    <mergeCell ref="K14:M14"/>
    <mergeCell ref="K15:M15"/>
    <mergeCell ref="K16:M16"/>
    <mergeCell ref="K6:M7"/>
    <mergeCell ref="K8:M8"/>
    <mergeCell ref="K9:M9"/>
    <mergeCell ref="K17:M17"/>
    <mergeCell ref="K18:M18"/>
    <mergeCell ref="K19:M19"/>
    <mergeCell ref="K20:M20"/>
    <mergeCell ref="K21:M21"/>
    <mergeCell ref="K22:M22"/>
    <mergeCell ref="K23:M23"/>
  </mergeCells>
  <phoneticPr fontId="2"/>
  <dataValidations count="2">
    <dataValidation type="list" allowBlank="1" showInputMessage="1" showErrorMessage="1" sqref="B38:F38 B14:F14 B18:F18 B22:F22 B26:F26 B30:F30 B34:F34 B10:F10 G10:H11 G14:H15 G18:H19 G22:H23 G26:H27 G30:H31 G34:H35 G38:H39 G42:H43 B42:F42 D11:F11" xr:uid="{BA668E58-00F7-447F-A466-CF7F08A180F5}">
      <formula1>"有,無"</formula1>
    </dataValidation>
    <dataValidation type="list" allowBlank="1" showInputMessage="1" sqref="J9 J13 J17 J21 J25 J29 J33 J37 J41" xr:uid="{BB7C431F-FCF9-45CF-A372-D0A1028F2BF7}">
      <formula1>"100回未満,100回以上"</formula1>
    </dataValidation>
  </dataValidations>
  <pageMargins left="0.70866141732283472" right="0.70866141732283472" top="0.74803149606299213" bottom="0.74803149606299213" header="0.31496062992125984" footer="0.31496062992125984"/>
  <pageSetup paperSize="9" scale="42" fitToHeight="0" orientation="portrait" cellComments="asDisplayed" r:id="rId1"/>
  <rowBreaks count="1" manualBreakCount="1">
    <brk id="54" max="12"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診療所用</vt:lpstr>
      <vt:lpstr>診療所用!Print_Area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健康センター</cp:lastModifiedBy>
  <cp:lastPrinted>2023-06-27T08:03:30Z</cp:lastPrinted>
  <dcterms:created xsi:type="dcterms:W3CDTF">2021-05-25T06:48:22Z</dcterms:created>
  <dcterms:modified xsi:type="dcterms:W3CDTF">2023-06-27T08:04:03Z</dcterms:modified>
</cp:coreProperties>
</file>