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40" yWindow="60" windowWidth="11700" windowHeight="8772" tabRatio="845" activeTab="1"/>
  </bookViews>
  <sheets>
    <sheet name="【提出不要】注意事項等" sheetId="23" r:id="rId1"/>
    <sheet name="【様式１】選挙運動費用収支報告書（表紙）" sheetId="20" r:id="rId2"/>
    <sheet name="【様式２】収入の部" sheetId="12" r:id="rId3"/>
    <sheet name="【様式３】支出費目別集計表" sheetId="22" r:id="rId4"/>
    <sheet name="【様式４-1】人件費" sheetId="3" r:id="rId5"/>
    <sheet name="【様式４-2の1】家屋費（選挙事務所費）" sheetId="5" r:id="rId6"/>
    <sheet name="【様式４-2の2】家屋費（集合会場費）" sheetId="17" r:id="rId7"/>
    <sheet name="【様式４-3】通信費" sheetId="13" r:id="rId8"/>
    <sheet name="【様式４-4】交通費" sheetId="7" r:id="rId9"/>
    <sheet name="【様式４-5】印刷費" sheetId="14" r:id="rId10"/>
    <sheet name="【様式４-6】広告費" sheetId="8" r:id="rId11"/>
    <sheet name="【様式４-7】文具費" sheetId="15" r:id="rId12"/>
    <sheet name="【様式４-8】食糧費" sheetId="6" r:id="rId13"/>
    <sheet name="【様式４-9】休泊費" sheetId="9" r:id="rId14"/>
    <sheet name="【様式４-10】雑費" sheetId="10" r:id="rId15"/>
    <sheet name="【様式５】支出の部（計）" sheetId="4" r:id="rId16"/>
    <sheet name="【様式６】領収書等を徴し難い事情があった支出の明細書" sheetId="18" r:id="rId17"/>
    <sheet name="【様式７】振込明細書に係る支出目的書" sheetId="21" r:id="rId18"/>
    <sheet name="収支報告書要旨" sheetId="2" state="hidden" r:id="rId19"/>
  </sheets>
  <definedNames>
    <definedName name="_xlnm.Print_Area" localSheetId="18">収支報告書要旨!$A$1:$I$39</definedName>
    <definedName name="_xlnm.Print_Area" localSheetId="4">'【様式４-1】人件費'!$A$1:$I$27</definedName>
    <definedName name="_xlnm.Print_Area" localSheetId="15">'【様式５】支出の部（計）'!$A$1:$P$31</definedName>
    <definedName name="_xlnm.Print_Area" localSheetId="5">'【様式４-2の1】家屋費（選挙事務所費）'!$A$1:$I$27</definedName>
    <definedName name="_xlnm.Print_Area" localSheetId="12">'【様式４-8】食糧費'!$A$1:$I$27</definedName>
    <definedName name="_xlnm.Print_Area" localSheetId="8">'【様式４-4】交通費'!$A$1:$I$27</definedName>
    <definedName name="_xlnm.Print_Area" localSheetId="10">'【様式４-6】広告費'!$A$1:$I$27</definedName>
    <definedName name="_xlnm.Print_Area" localSheetId="13">'【様式４-9】休泊費'!$A$1:$I$27</definedName>
    <definedName name="_xlnm.Print_Area" localSheetId="14">'【様式４-10】雑費'!$A$1:$I$27</definedName>
    <definedName name="_xlnm.Print_Area" localSheetId="2">'【様式２】収入の部'!$A$1:$I$29</definedName>
    <definedName name="_xlnm.Print_Area" localSheetId="7">'【様式４-3】通信費'!$A$1:$I$27</definedName>
    <definedName name="_xlnm.Print_Area" localSheetId="9">'【様式４-5】印刷費'!$A$1:$I$27</definedName>
    <definedName name="_xlnm.Print_Area" localSheetId="11">'【様式４-7】文具費'!$A$1:$I$27</definedName>
    <definedName name="_xlnm.Print_Area" localSheetId="6">'【様式４-2の2】家屋費（集合会場費）'!$A$1:$I$27</definedName>
    <definedName name="_xlnm.Print_Area" localSheetId="16">'【様式６】領収書等を徴し難い事情があった支出の明細書'!$A$1:$N$25</definedName>
    <definedName name="_xlnm.Print_Area" localSheetId="1">'【様式１】選挙運動費用収支報告書（表紙）'!$A$1:$AC$30</definedName>
    <definedName name="_xlnm.Print_Area" localSheetId="17">'【様式７】振込明細書に係る支出目的書'!$A$1:$S$25</definedName>
    <definedName name="_xlnm.Print_Area" localSheetId="3">'【様式３】支出費目別集計表'!$A$1:$M$15</definedName>
    <definedName name="_xlnm.Print_Area" localSheetId="0">'【提出不要】注意事項等'!$A$1:$AZ$33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D2" authorId="0">
      <text>
        <r>
          <rPr>
            <sz val="9"/>
            <color indexed="81"/>
            <rFont val="ＭＳ Ｐゴシック"/>
          </rPr>
          <t>２つから選択</t>
        </r>
      </text>
    </comment>
  </commentList>
</comments>
</file>

<file path=xl/comments10.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D2" authorId="0">
      <text>
        <r>
          <rPr>
            <sz val="9"/>
            <color indexed="81"/>
            <rFont val="ＭＳ Ｐゴシック"/>
          </rPr>
          <t>９つから選択</t>
        </r>
      </text>
    </comment>
    <comment ref="C29" authorId="0">
      <text>
        <r>
          <rPr>
            <sz val="9"/>
            <color indexed="81"/>
            <rFont val="ＭＳ Ｐゴシック"/>
          </rPr>
          <t>２つから選択</t>
        </r>
      </text>
    </comment>
    <comment ref="D29" authorId="0">
      <text>
        <r>
          <rPr>
            <sz val="9"/>
            <color indexed="81"/>
            <rFont val="ＭＳ Ｐゴシック"/>
          </rPr>
          <t>９つから選択</t>
        </r>
      </text>
    </comment>
    <comment ref="C56" authorId="0">
      <text>
        <r>
          <rPr>
            <sz val="9"/>
            <color indexed="81"/>
            <rFont val="ＭＳ Ｐゴシック"/>
          </rPr>
          <t>２つから選択</t>
        </r>
      </text>
    </comment>
    <comment ref="D56" authorId="0">
      <text>
        <r>
          <rPr>
            <sz val="9"/>
            <color indexed="81"/>
            <rFont val="ＭＳ Ｐゴシック"/>
          </rPr>
          <t>９つから選択</t>
        </r>
      </text>
    </comment>
    <comment ref="C83" authorId="0">
      <text>
        <r>
          <rPr>
            <sz val="9"/>
            <color indexed="81"/>
            <rFont val="ＭＳ Ｐゴシック"/>
          </rPr>
          <t>２つから選択</t>
        </r>
      </text>
    </comment>
    <comment ref="D83" authorId="0">
      <text>
        <r>
          <rPr>
            <sz val="9"/>
            <color indexed="81"/>
            <rFont val="ＭＳ Ｐゴシック"/>
          </rPr>
          <t>９つから選択</t>
        </r>
      </text>
    </comment>
  </commentList>
</comments>
</file>

<file path=xl/comments11.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C29" authorId="0">
      <text>
        <r>
          <rPr>
            <sz val="9"/>
            <color indexed="81"/>
            <rFont val="ＭＳ Ｐゴシック"/>
          </rPr>
          <t>２つから選択</t>
        </r>
      </text>
    </comment>
    <comment ref="C56" authorId="0">
      <text>
        <r>
          <rPr>
            <sz val="9"/>
            <color indexed="81"/>
            <rFont val="ＭＳ Ｐゴシック"/>
          </rPr>
          <t>２つから選択</t>
        </r>
      </text>
    </comment>
    <comment ref="C83" authorId="0">
      <text>
        <r>
          <rPr>
            <sz val="9"/>
            <color indexed="81"/>
            <rFont val="ＭＳ Ｐゴシック"/>
          </rPr>
          <t>２つから選択</t>
        </r>
      </text>
    </comment>
  </commentList>
</comments>
</file>

<file path=xl/comments12.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C29" authorId="0">
      <text>
        <r>
          <rPr>
            <sz val="9"/>
            <color indexed="81"/>
            <rFont val="ＭＳ Ｐゴシック"/>
          </rPr>
          <t>２つから選択</t>
        </r>
      </text>
    </comment>
    <comment ref="C56" authorId="0">
      <text>
        <r>
          <rPr>
            <sz val="9"/>
            <color indexed="81"/>
            <rFont val="ＭＳ Ｐゴシック"/>
          </rPr>
          <t>２つから選択</t>
        </r>
      </text>
    </comment>
    <comment ref="C83" authorId="0">
      <text>
        <r>
          <rPr>
            <sz val="9"/>
            <color indexed="81"/>
            <rFont val="ＭＳ Ｐゴシック"/>
          </rPr>
          <t>２つから選択</t>
        </r>
      </text>
    </comment>
  </commentList>
</comments>
</file>

<file path=xl/comments13.xml><?xml version="1.0" encoding="utf-8"?>
<comments xmlns="http://schemas.openxmlformats.org/spreadsheetml/2006/main">
  <authors>
    <author>Administrator</author>
  </authors>
  <commentList>
    <comment ref="K4" authorId="0">
      <text>
        <r>
          <rPr>
            <sz val="9"/>
            <color indexed="81"/>
            <rFont val="ＭＳ Ｐゴシック"/>
          </rPr>
          <t>２つから選択</t>
        </r>
      </text>
    </comment>
    <comment ref="K29" authorId="0">
      <text>
        <r>
          <rPr>
            <sz val="9"/>
            <color indexed="81"/>
            <rFont val="ＭＳ Ｐゴシック"/>
          </rPr>
          <t>２つから選択</t>
        </r>
      </text>
    </comment>
    <comment ref="K54" authorId="0">
      <text>
        <r>
          <rPr>
            <sz val="9"/>
            <color indexed="81"/>
            <rFont val="ＭＳ Ｐゴシック"/>
          </rPr>
          <t>２つから選択</t>
        </r>
      </text>
    </comment>
  </commentList>
</comments>
</file>

<file path=xl/comments2.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D2" authorId="0">
      <text>
        <r>
          <rPr>
            <sz val="9"/>
            <color indexed="81"/>
            <rFont val="ＭＳ Ｐゴシック"/>
          </rPr>
          <t>５つから選択</t>
        </r>
      </text>
    </comment>
    <comment ref="C29" authorId="0">
      <text>
        <r>
          <rPr>
            <sz val="9"/>
            <color indexed="81"/>
            <rFont val="ＭＳ Ｐゴシック"/>
          </rPr>
          <t>２つから選択</t>
        </r>
      </text>
    </comment>
    <comment ref="D29" authorId="0">
      <text>
        <r>
          <rPr>
            <sz val="9"/>
            <color indexed="81"/>
            <rFont val="ＭＳ Ｐゴシック"/>
          </rPr>
          <t>５つから選択</t>
        </r>
      </text>
    </comment>
    <comment ref="C56" authorId="0">
      <text>
        <r>
          <rPr>
            <sz val="9"/>
            <color indexed="81"/>
            <rFont val="ＭＳ Ｐゴシック"/>
          </rPr>
          <t>２つから選択</t>
        </r>
      </text>
    </comment>
    <comment ref="D56" authorId="0">
      <text>
        <r>
          <rPr>
            <sz val="9"/>
            <color indexed="81"/>
            <rFont val="ＭＳ Ｐゴシック"/>
          </rPr>
          <t>５つから選択</t>
        </r>
      </text>
    </comment>
    <comment ref="C83" authorId="0">
      <text>
        <r>
          <rPr>
            <sz val="9"/>
            <color indexed="81"/>
            <rFont val="ＭＳ Ｐゴシック"/>
          </rPr>
          <t>２つから選択</t>
        </r>
      </text>
    </comment>
    <comment ref="D83" authorId="0">
      <text>
        <r>
          <rPr>
            <sz val="9"/>
            <color indexed="81"/>
            <rFont val="ＭＳ Ｐゴシック"/>
          </rPr>
          <t>５つから選択</t>
        </r>
      </text>
    </comment>
  </commentList>
</comments>
</file>

<file path=xl/comments3.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C29" authorId="0">
      <text>
        <r>
          <rPr>
            <sz val="9"/>
            <color indexed="81"/>
            <rFont val="ＭＳ Ｐゴシック"/>
          </rPr>
          <t>２つから選択</t>
        </r>
      </text>
    </comment>
    <comment ref="C56" authorId="0">
      <text>
        <r>
          <rPr>
            <sz val="9"/>
            <color indexed="81"/>
            <rFont val="ＭＳ Ｐゴシック"/>
          </rPr>
          <t>２つから選択</t>
        </r>
      </text>
    </comment>
    <comment ref="C83" authorId="0">
      <text>
        <r>
          <rPr>
            <sz val="9"/>
            <color indexed="81"/>
            <rFont val="ＭＳ Ｐゴシック"/>
          </rPr>
          <t>２つから選択</t>
        </r>
      </text>
    </comment>
  </commentList>
</comments>
</file>

<file path=xl/comments4.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C29" authorId="0">
      <text>
        <r>
          <rPr>
            <sz val="9"/>
            <color indexed="81"/>
            <rFont val="ＭＳ Ｐゴシック"/>
          </rPr>
          <t>２つから選択</t>
        </r>
      </text>
    </comment>
    <comment ref="C56" authorId="0">
      <text>
        <r>
          <rPr>
            <sz val="9"/>
            <color indexed="81"/>
            <rFont val="ＭＳ Ｐゴシック"/>
          </rPr>
          <t>２つから選択</t>
        </r>
      </text>
    </comment>
    <comment ref="C83" authorId="0">
      <text>
        <r>
          <rPr>
            <sz val="9"/>
            <color indexed="81"/>
            <rFont val="ＭＳ Ｐゴシック"/>
          </rPr>
          <t>２つから選択</t>
        </r>
      </text>
    </comment>
  </commentList>
</comments>
</file>

<file path=xl/comments5.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C29" authorId="0">
      <text>
        <r>
          <rPr>
            <sz val="9"/>
            <color indexed="81"/>
            <rFont val="ＭＳ Ｐゴシック"/>
          </rPr>
          <t>２つから選択</t>
        </r>
      </text>
    </comment>
    <comment ref="C56" authorId="0">
      <text>
        <r>
          <rPr>
            <sz val="9"/>
            <color indexed="81"/>
            <rFont val="ＭＳ Ｐゴシック"/>
          </rPr>
          <t>２つから選択</t>
        </r>
      </text>
    </comment>
    <comment ref="C83" authorId="0">
      <text>
        <r>
          <rPr>
            <sz val="9"/>
            <color indexed="81"/>
            <rFont val="ＭＳ Ｐゴシック"/>
          </rPr>
          <t>２つから選択</t>
        </r>
      </text>
    </comment>
  </commentList>
</comments>
</file>

<file path=xl/comments6.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C29" authorId="0">
      <text>
        <r>
          <rPr>
            <sz val="9"/>
            <color indexed="81"/>
            <rFont val="ＭＳ Ｐゴシック"/>
          </rPr>
          <t>２つから選択</t>
        </r>
      </text>
    </comment>
    <comment ref="C56" authorId="0">
      <text>
        <r>
          <rPr>
            <sz val="9"/>
            <color indexed="81"/>
            <rFont val="ＭＳ Ｐゴシック"/>
          </rPr>
          <t>２つから選択</t>
        </r>
      </text>
    </comment>
    <comment ref="C83" authorId="0">
      <text>
        <r>
          <rPr>
            <sz val="9"/>
            <color indexed="81"/>
            <rFont val="ＭＳ Ｐゴシック"/>
          </rPr>
          <t>２つから選択</t>
        </r>
      </text>
    </comment>
  </commentList>
</comments>
</file>

<file path=xl/comments7.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C29" authorId="0">
      <text>
        <r>
          <rPr>
            <sz val="9"/>
            <color indexed="81"/>
            <rFont val="ＭＳ Ｐゴシック"/>
          </rPr>
          <t>２つから選択</t>
        </r>
      </text>
    </comment>
    <comment ref="C56" authorId="0">
      <text>
        <r>
          <rPr>
            <sz val="9"/>
            <color indexed="81"/>
            <rFont val="ＭＳ Ｐゴシック"/>
          </rPr>
          <t>２つから選択</t>
        </r>
      </text>
    </comment>
    <comment ref="C83" authorId="0">
      <text>
        <r>
          <rPr>
            <sz val="9"/>
            <color indexed="81"/>
            <rFont val="ＭＳ Ｐゴシック"/>
          </rPr>
          <t>２つから選択</t>
        </r>
      </text>
    </comment>
  </commentList>
</comments>
</file>

<file path=xl/comments8.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C29" authorId="0">
      <text>
        <r>
          <rPr>
            <sz val="9"/>
            <color indexed="81"/>
            <rFont val="ＭＳ Ｐゴシック"/>
          </rPr>
          <t>２つから選択</t>
        </r>
      </text>
    </comment>
    <comment ref="C56" authorId="0">
      <text>
        <r>
          <rPr>
            <sz val="9"/>
            <color indexed="81"/>
            <rFont val="ＭＳ Ｐゴシック"/>
          </rPr>
          <t>２つから選択</t>
        </r>
      </text>
    </comment>
    <comment ref="C83" authorId="0">
      <text>
        <r>
          <rPr>
            <sz val="9"/>
            <color indexed="81"/>
            <rFont val="ＭＳ Ｐゴシック"/>
          </rPr>
          <t>２つから選択</t>
        </r>
      </text>
    </comment>
  </commentList>
</comments>
</file>

<file path=xl/comments9.xml><?xml version="1.0" encoding="utf-8"?>
<comments xmlns="http://schemas.openxmlformats.org/spreadsheetml/2006/main">
  <authors>
    <author>Administrator</author>
  </authors>
  <commentList>
    <comment ref="C2" authorId="0">
      <text>
        <r>
          <rPr>
            <sz val="9"/>
            <color indexed="81"/>
            <rFont val="ＭＳ Ｐゴシック"/>
          </rPr>
          <t>２つから選択</t>
        </r>
      </text>
    </comment>
    <comment ref="C29" authorId="0">
      <text>
        <r>
          <rPr>
            <sz val="9"/>
            <color indexed="81"/>
            <rFont val="ＭＳ Ｐゴシック"/>
          </rPr>
          <t>２つから選択</t>
        </r>
      </text>
    </comment>
    <comment ref="C56" authorId="0">
      <text>
        <r>
          <rPr>
            <sz val="9"/>
            <color indexed="81"/>
            <rFont val="ＭＳ Ｐゴシック"/>
          </rPr>
          <t>２つから選択</t>
        </r>
      </text>
    </comment>
    <comment ref="C83" authorId="0">
      <text>
        <r>
          <rPr>
            <sz val="9"/>
            <color indexed="81"/>
            <rFont val="ＭＳ Ｐゴシック"/>
          </rPr>
          <t>２つから選択</t>
        </r>
      </text>
    </comment>
  </commentList>
</comments>
</file>

<file path=xl/sharedStrings.xml><?xml version="1.0" encoding="utf-8"?>
<sst xmlns="http://schemas.openxmlformats.org/spreadsheetml/2006/main" xmlns:r="http://schemas.openxmlformats.org/officeDocument/2006/relationships" count="247" uniqueCount="247">
  <si>
    <t>車上運動員実費弁償</t>
    <rPh sb="0" eb="2">
      <t>シャジョウ</t>
    </rPh>
    <rPh sb="2" eb="5">
      <t>ウンドウイン</t>
    </rPh>
    <rPh sb="5" eb="7">
      <t>ジッピ</t>
    </rPh>
    <rPh sb="7" eb="9">
      <t>ベンショウ</t>
    </rPh>
    <phoneticPr fontId="2"/>
  </si>
  <si>
    <t>月　　　日</t>
    <rPh sb="0" eb="1">
      <t>ツキ</t>
    </rPh>
    <rPh sb="4" eb="5">
      <t>ヒ</t>
    </rPh>
    <phoneticPr fontId="2"/>
  </si>
  <si>
    <t>氏名又は団体名</t>
    <rPh sb="0" eb="1">
      <t>シ</t>
    </rPh>
    <rPh sb="1" eb="2">
      <t>メイ</t>
    </rPh>
    <rPh sb="2" eb="3">
      <t>マタ</t>
    </rPh>
    <rPh sb="4" eb="6">
      <t>ダンタイ</t>
    </rPh>
    <rPh sb="6" eb="7">
      <t>メイ</t>
    </rPh>
    <phoneticPr fontId="2"/>
  </si>
  <si>
    <t>住所又は主たる事務所の所在地</t>
    <rPh sb="0" eb="2">
      <t>ジュウショ</t>
    </rPh>
    <rPh sb="2" eb="3">
      <t>マタ</t>
    </rPh>
    <rPh sb="4" eb="5">
      <t>シュ</t>
    </rPh>
    <rPh sb="7" eb="9">
      <t>ジム</t>
    </rPh>
    <rPh sb="9" eb="10">
      <t>ショ</t>
    </rPh>
    <rPh sb="11" eb="14">
      <t>ショザイチ</t>
    </rPh>
    <phoneticPr fontId="2"/>
  </si>
  <si>
    <t>この報告書は、公職選挙法の規定に従って作製したものであって、真実に相違ありません。</t>
    <rPh sb="2" eb="4">
      <t>ホウコク</t>
    </rPh>
    <rPh sb="4" eb="5">
      <t>ショ</t>
    </rPh>
    <rPh sb="7" eb="9">
      <t>コウショク</t>
    </rPh>
    <rPh sb="9" eb="11">
      <t>センキョ</t>
    </rPh>
    <rPh sb="11" eb="12">
      <t>ホウ</t>
    </rPh>
    <rPh sb="13" eb="15">
      <t>キテイ</t>
    </rPh>
    <rPh sb="16" eb="17">
      <t>シタガ</t>
    </rPh>
    <rPh sb="19" eb="21">
      <t>サクセイ</t>
    </rPh>
    <rPh sb="30" eb="32">
      <t>シンジツ</t>
    </rPh>
    <rPh sb="33" eb="35">
      <t>ソウイ</t>
    </rPh>
    <phoneticPr fontId="2"/>
  </si>
  <si>
    <t>立候補準備の
ための支出</t>
    <rPh sb="0" eb="3">
      <t>リッコウホ</t>
    </rPh>
    <rPh sb="3" eb="5">
      <t>ジュンビ</t>
    </rPh>
    <rPh sb="10" eb="12">
      <t>シシュツ</t>
    </rPh>
    <phoneticPr fontId="2"/>
  </si>
  <si>
    <t>計</t>
    <rPh sb="0" eb="1">
      <t>ケイ</t>
    </rPh>
    <phoneticPr fontId="2"/>
  </si>
  <si>
    <t>備　　考</t>
    <rPh sb="0" eb="1">
      <t>ソナエ</t>
    </rPh>
    <rPh sb="3" eb="4">
      <t>コウ</t>
    </rPh>
    <phoneticPr fontId="2"/>
  </si>
  <si>
    <t>支出の目的</t>
    <rPh sb="0" eb="2">
      <t>シシュツ</t>
    </rPh>
    <rPh sb="3" eb="5">
      <t>モクテキ</t>
    </rPh>
    <phoneticPr fontId="2"/>
  </si>
  <si>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</si>
  <si>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選挙運動の
ための支出</t>
    <rPh sb="0" eb="2">
      <t>センキョ</t>
    </rPh>
    <rPh sb="2" eb="4">
      <t>ウンドウ</t>
    </rPh>
    <rPh sb="9" eb="11">
      <t>シシュツ</t>
    </rPh>
    <phoneticPr fontId="2"/>
  </si>
  <si>
    <t>　 　領収書その他の支出を証すべき書面を
　 　徴し難かった事情</t>
    <rPh sb="3" eb="6">
      <t>リョウシュウショ</t>
    </rPh>
    <rPh sb="8" eb="9">
      <t>タ</t>
    </rPh>
    <rPh sb="10" eb="12">
      <t>シシュツ</t>
    </rPh>
    <rPh sb="13" eb="14">
      <t>ショウ</t>
    </rPh>
    <rPh sb="17" eb="19">
      <t>ショメン</t>
    </rPh>
    <rPh sb="24" eb="25">
      <t>チョウ</t>
    </rPh>
    <rPh sb="26" eb="27">
      <t>ガタ</t>
    </rPh>
    <rPh sb="30" eb="32">
      <t>ジジョウ</t>
    </rPh>
    <phoneticPr fontId="2"/>
  </si>
  <si>
    <t>２  公職選挙法の規定による選挙運動に関する支出の金額の制限額</t>
    <rPh sb="3" eb="5">
      <t>コウショク</t>
    </rPh>
    <rPh sb="5" eb="8">
      <t>センキョホウ</t>
    </rPh>
    <rPh sb="9" eb="11">
      <t>キテイ</t>
    </rPh>
    <rPh sb="14" eb="16">
      <t>センキョ</t>
    </rPh>
    <rPh sb="16" eb="18">
      <t>ウンドウ</t>
    </rPh>
    <rPh sb="19" eb="20">
      <t>カン</t>
    </rPh>
    <rPh sb="22" eb="24">
      <t>シシュツ</t>
    </rPh>
    <rPh sb="25" eb="27">
      <t>キンガク</t>
    </rPh>
    <rPh sb="28" eb="30">
      <t>セイゲン</t>
    </rPh>
    <rPh sb="30" eb="31">
      <t>ガク</t>
    </rPh>
    <phoneticPr fontId="2"/>
  </si>
  <si>
    <t>年</t>
    <rPh sb="0" eb="1">
      <t>ネン</t>
    </rPh>
    <phoneticPr fontId="2"/>
  </si>
  <si>
    <t>出納責任者</t>
    <rPh sb="0" eb="2">
      <t>スイトウ</t>
    </rPh>
    <rPh sb="2" eb="5">
      <t>セキニンシャ</t>
    </rPh>
    <phoneticPr fontId="2"/>
  </si>
  <si>
    <t>小　計</t>
    <rPh sb="0" eb="1">
      <t>ショウ</t>
    </rPh>
    <rPh sb="2" eb="3">
      <t>ケイ</t>
    </rPh>
    <phoneticPr fontId="2"/>
  </si>
  <si>
    <t>区　　分</t>
    <rPh sb="0" eb="1">
      <t>ク</t>
    </rPh>
    <rPh sb="3" eb="4">
      <t>ブン</t>
    </rPh>
    <phoneticPr fontId="2"/>
  </si>
  <si>
    <t>選挙</t>
    <rPh sb="0" eb="2">
      <t>センキョ</t>
    </rPh>
    <phoneticPr fontId="2"/>
  </si>
  <si>
    <t>支　出　を　受　け　た　者</t>
    <rPh sb="0" eb="1">
      <t>ササ</t>
    </rPh>
    <rPh sb="2" eb="3">
      <t>デ</t>
    </rPh>
    <rPh sb="6" eb="7">
      <t>ウ</t>
    </rPh>
    <rPh sb="12" eb="13">
      <t>モノ</t>
    </rPh>
    <phoneticPr fontId="2"/>
  </si>
  <si>
    <t>金額（Ａ）×（Ｂ）＝（Ｃ）</t>
    <rPh sb="0" eb="2">
      <t>キンガク</t>
    </rPh>
    <phoneticPr fontId="2"/>
  </si>
  <si>
    <t>文　具　費</t>
    <rPh sb="0" eb="1">
      <t>ブン</t>
    </rPh>
    <rPh sb="2" eb="3">
      <t>グ</t>
    </rPh>
    <rPh sb="4" eb="5">
      <t>ヒ</t>
    </rPh>
    <phoneticPr fontId="2"/>
  </si>
  <si>
    <t>月　　日</t>
    <rPh sb="0" eb="1">
      <t>ツキ</t>
    </rPh>
    <rPh sb="3" eb="4">
      <t>ヒ</t>
    </rPh>
    <phoneticPr fontId="2"/>
  </si>
  <si>
    <t>円</t>
    <rPh sb="0" eb="1">
      <t>エン</t>
    </rPh>
    <phoneticPr fontId="2"/>
  </si>
  <si>
    <t>（寄附額）</t>
    <rPh sb="1" eb="3">
      <t>キフ</t>
    </rPh>
    <rPh sb="3" eb="4">
      <t>ガク</t>
    </rPh>
    <phoneticPr fontId="2"/>
  </si>
  <si>
    <t>電話</t>
    <rPh sb="0" eb="2">
      <t>デンワ</t>
    </rPh>
    <phoneticPr fontId="2"/>
  </si>
  <si>
    <t>総　　計</t>
    <rPh sb="0" eb="1">
      <t>ソウ</t>
    </rPh>
    <rPh sb="3" eb="4">
      <t>ケイ</t>
    </rPh>
    <phoneticPr fontId="2"/>
  </si>
  <si>
    <t>　交通費</t>
    <rPh sb="1" eb="4">
      <t>コウツウヒ</t>
    </rPh>
    <phoneticPr fontId="2"/>
  </si>
  <si>
    <t>項　　　目</t>
    <rPh sb="0" eb="1">
      <t>コウ</t>
    </rPh>
    <rPh sb="4" eb="5">
      <t>メ</t>
    </rPh>
    <phoneticPr fontId="2"/>
  </si>
  <si>
    <t xml:space="preserve">単価（Ａ） </t>
    <rPh sb="0" eb="2">
      <t>タンカ</t>
    </rPh>
    <phoneticPr fontId="2"/>
  </si>
  <si>
    <t>参 考</t>
    <rPh sb="0" eb="1">
      <t>サン</t>
    </rPh>
    <rPh sb="2" eb="3">
      <t>コウ</t>
    </rPh>
    <phoneticPr fontId="2"/>
  </si>
  <si>
    <t>枚数（Ｂ）</t>
    <rPh sb="0" eb="2">
      <t>マイスウ</t>
    </rPh>
    <phoneticPr fontId="2"/>
  </si>
  <si>
    <t>月</t>
    <rPh sb="0" eb="1">
      <t>ツキ</t>
    </rPh>
    <phoneticPr fontId="2"/>
  </si>
  <si>
    <t>振込明細書に係る支出目的書</t>
  </si>
  <si>
    <t>選挙運動費用収支報告書様式</t>
    <rPh sb="0" eb="2">
      <t>センキョ</t>
    </rPh>
    <rPh sb="2" eb="4">
      <t>ウンドウ</t>
    </rPh>
    <rPh sb="4" eb="6">
      <t>ヒヨウ</t>
    </rPh>
    <rPh sb="6" eb="8">
      <t>シュウシ</t>
    </rPh>
    <rPh sb="8" eb="11">
      <t>ホウコクショ</t>
    </rPh>
    <rPh sb="11" eb="13">
      <t>ヨウシキ</t>
    </rPh>
    <phoneticPr fontId="2"/>
  </si>
  <si>
    <t>←選挙名を選択、候補者の住所、氏名を入力してください。</t>
    <rPh sb="1" eb="3">
      <t>センキョ</t>
    </rPh>
    <rPh sb="3" eb="4">
      <t>メイ</t>
    </rPh>
    <rPh sb="5" eb="7">
      <t>センタク</t>
    </rPh>
    <rPh sb="8" eb="11">
      <t>コウホシャ</t>
    </rPh>
    <rPh sb="12" eb="14">
      <t>ジュウショ</t>
    </rPh>
    <rPh sb="15" eb="17">
      <t>シメイ</t>
    </rPh>
    <rPh sb="18" eb="20">
      <t>ニュウリョク</t>
    </rPh>
    <phoneticPr fontId="2"/>
  </si>
  <si>
    <t>前回計</t>
    <rPh sb="0" eb="1">
      <t>ゼン</t>
    </rPh>
    <rPh sb="1" eb="2">
      <t>カイ</t>
    </rPh>
    <rPh sb="2" eb="3">
      <t>ケイ</t>
    </rPh>
    <phoneticPr fontId="2"/>
  </si>
  <si>
    <t>総　額</t>
    <rPh sb="0" eb="1">
      <t>ソウ</t>
    </rPh>
    <rPh sb="2" eb="3">
      <t>ガク</t>
    </rPh>
    <phoneticPr fontId="2"/>
  </si>
  <si>
    <t>住　所</t>
    <rPh sb="0" eb="1">
      <t>ジュウ</t>
    </rPh>
    <rPh sb="2" eb="3">
      <t>ショ</t>
    </rPh>
    <phoneticPr fontId="2"/>
  </si>
  <si>
    <t>職　　業</t>
    <rPh sb="0" eb="1">
      <t>ショク</t>
    </rPh>
    <rPh sb="3" eb="4">
      <t>ギョウ</t>
    </rPh>
    <phoneticPr fontId="2"/>
  </si>
  <si>
    <t>立候補準備</t>
    <rPh sb="0" eb="3">
      <t>リッコウホ</t>
    </rPh>
    <rPh sb="3" eb="5">
      <t>ジュンビ</t>
    </rPh>
    <phoneticPr fontId="2"/>
  </si>
  <si>
    <t>備  　考</t>
    <rPh sb="0" eb="1">
      <t>ソナエ</t>
    </rPh>
    <rPh sb="4" eb="5">
      <t>コウ</t>
    </rPh>
    <phoneticPr fontId="2"/>
  </si>
  <si>
    <t>←手動入力（第１回は0、第2回以降は前回の総額を入力）</t>
    <rPh sb="1" eb="3">
      <t>シュドウ</t>
    </rPh>
    <rPh sb="3" eb="5">
      <t>ニュウリョク</t>
    </rPh>
    <rPh sb="6" eb="7">
      <t>ダイ</t>
    </rPh>
    <rPh sb="8" eb="9">
      <t>カイ</t>
    </rPh>
    <rPh sb="12" eb="13">
      <t>ダイ</t>
    </rPh>
    <rPh sb="14" eb="15">
      <t>カイ</t>
    </rPh>
    <rPh sb="15" eb="17">
      <t>イコウ</t>
    </rPh>
    <rPh sb="18" eb="20">
      <t>ゼンカイ</t>
    </rPh>
    <rPh sb="21" eb="23">
      <t>ソウガク</t>
    </rPh>
    <rPh sb="24" eb="26">
      <t>ニュウリョク</t>
    </rPh>
    <phoneticPr fontId="2"/>
  </si>
  <si>
    <t>寄  附  を  し  た  者</t>
    <rPh sb="0" eb="1">
      <t>ヤドリキ</t>
    </rPh>
    <rPh sb="3" eb="4">
      <t>フ</t>
    </rPh>
    <rPh sb="15" eb="16">
      <t>モノ</t>
    </rPh>
    <phoneticPr fontId="2"/>
  </si>
  <si>
    <t>職    業</t>
    <rPh sb="0" eb="1">
      <t>ショク</t>
    </rPh>
    <rPh sb="5" eb="6">
      <t>ギョウ</t>
    </rPh>
    <phoneticPr fontId="2"/>
  </si>
  <si>
    <t>前回計</t>
    <rPh sb="0" eb="2">
      <t>ゼンカイ</t>
    </rPh>
    <rPh sb="2" eb="3">
      <t>ケイ</t>
    </rPh>
    <phoneticPr fontId="2"/>
  </si>
  <si>
    <t>公職の候補者</t>
    <rPh sb="0" eb="2">
      <t>コウショク</t>
    </rPh>
    <rPh sb="3" eb="6">
      <t>コウホシャ</t>
    </rPh>
    <phoneticPr fontId="2"/>
  </si>
  <si>
    <t>その他の収入</t>
    <rPh sb="2" eb="3">
      <t>タ</t>
    </rPh>
    <rPh sb="4" eb="6">
      <t>シュウニュウ</t>
    </rPh>
    <phoneticPr fontId="2"/>
  </si>
  <si>
    <t>寄附</t>
    <rPh sb="0" eb="2">
      <t>キフ</t>
    </rPh>
    <phoneticPr fontId="2"/>
  </si>
  <si>
    <t>選 挙 運 動</t>
    <rPh sb="0" eb="1">
      <t>セン</t>
    </rPh>
    <rPh sb="2" eb="3">
      <t>コゾル</t>
    </rPh>
    <rPh sb="4" eb="5">
      <t>ウン</t>
    </rPh>
    <rPh sb="6" eb="7">
      <t>ドウ</t>
    </rPh>
    <phoneticPr fontId="2"/>
  </si>
  <si>
    <t>領収書等を徴し難い事情があった支出の明細書</t>
    <rPh sb="0" eb="3">
      <t>リョウシュウショ</t>
    </rPh>
    <rPh sb="3" eb="4">
      <t>ナド</t>
    </rPh>
    <rPh sb="5" eb="6">
      <t>チョウ</t>
    </rPh>
    <rPh sb="7" eb="8">
      <t>ガタ</t>
    </rPh>
    <rPh sb="9" eb="11">
      <t>ジジョウ</t>
    </rPh>
    <rPh sb="15" eb="17">
      <t>シシュツ</t>
    </rPh>
    <rPh sb="18" eb="21">
      <t>メイサイショ</t>
    </rPh>
    <phoneticPr fontId="2"/>
  </si>
  <si>
    <t>←手動入力</t>
    <rPh sb="1" eb="3">
      <t>シュドウ</t>
    </rPh>
    <rPh sb="3" eb="5">
      <t>ニュウリョク</t>
    </rPh>
    <phoneticPr fontId="2"/>
  </si>
  <si>
    <t>【様式２】</t>
    <rPh sb="1" eb="3">
      <t>ヨウシキ</t>
    </rPh>
    <phoneticPr fontId="2"/>
  </si>
  <si>
    <t>から</t>
  </si>
  <si>
    <t>総計</t>
    <rPh sb="0" eb="1">
      <t>ソウ</t>
    </rPh>
    <rPh sb="1" eb="2">
      <t>ケイ</t>
    </rPh>
    <phoneticPr fontId="2"/>
  </si>
  <si>
    <t>(5)</t>
  </si>
  <si>
    <t>５．</t>
  </si>
  <si>
    <t>種 　別</t>
    <rPh sb="0" eb="1">
      <t>タネ</t>
    </rPh>
    <rPh sb="3" eb="4">
      <t>ベツ</t>
    </rPh>
    <phoneticPr fontId="2"/>
  </si>
  <si>
    <t>弁当代</t>
    <rPh sb="0" eb="2">
      <t>ベントウ</t>
    </rPh>
    <rPh sb="2" eb="3">
      <t>ダイ</t>
    </rPh>
    <phoneticPr fontId="2"/>
  </si>
  <si>
    <t>　枚</t>
    <rPh sb="1" eb="2">
      <t>マイ</t>
    </rPh>
    <phoneticPr fontId="2"/>
  </si>
  <si>
    <t>４．</t>
  </si>
  <si>
    <t>お茶代</t>
    <rPh sb="1" eb="2">
      <t>チャ</t>
    </rPh>
    <rPh sb="2" eb="3">
      <t>ダイ</t>
    </rPh>
    <phoneticPr fontId="2"/>
  </si>
  <si>
    <t>要約筆記者実費弁償</t>
    <rPh sb="0" eb="2">
      <t>ヨウヤク</t>
    </rPh>
    <rPh sb="2" eb="4">
      <t>ヒッキ</t>
    </rPh>
    <rPh sb="4" eb="5">
      <t>シャ</t>
    </rPh>
    <rPh sb="5" eb="7">
      <t>ジッピ</t>
    </rPh>
    <rPh sb="7" eb="9">
      <t>ベンショウ</t>
    </rPh>
    <phoneticPr fontId="2"/>
  </si>
  <si>
    <t>菓子代</t>
    <rPh sb="0" eb="2">
      <t>カシ</t>
    </rPh>
    <rPh sb="2" eb="3">
      <t>ダイ</t>
    </rPh>
    <phoneticPr fontId="2"/>
  </si>
  <si>
    <t>事務員報酬</t>
    <rPh sb="0" eb="3">
      <t>ジムイン</t>
    </rPh>
    <rPh sb="3" eb="5">
      <t>ホウシュウ</t>
    </rPh>
    <phoneticPr fontId="2"/>
  </si>
  <si>
    <t>　　　計　　　（円）</t>
    <rPh sb="3" eb="4">
      <t>ケイ</t>
    </rPh>
    <rPh sb="8" eb="9">
      <t>エン</t>
    </rPh>
    <phoneticPr fontId="2"/>
  </si>
  <si>
    <t>今回計</t>
    <rPh sb="0" eb="2">
      <t>コンカイ</t>
    </rPh>
    <rPh sb="2" eb="3">
      <t>ケイ</t>
    </rPh>
    <phoneticPr fontId="2"/>
  </si>
  <si>
    <t>車上運動員報酬</t>
    <rPh sb="0" eb="2">
      <t>シャジョウ</t>
    </rPh>
    <rPh sb="2" eb="5">
      <t>ウンドウイン</t>
    </rPh>
    <rPh sb="5" eb="7">
      <t>ホウシュウ</t>
    </rPh>
    <phoneticPr fontId="2"/>
  </si>
  <si>
    <t>手話通訳者報酬</t>
    <rPh sb="0" eb="2">
      <t>シュワ</t>
    </rPh>
    <rPh sb="2" eb="4">
      <t>ツウヤク</t>
    </rPh>
    <rPh sb="4" eb="5">
      <t>シャ</t>
    </rPh>
    <rPh sb="5" eb="7">
      <t>ホウシュウ</t>
    </rPh>
    <phoneticPr fontId="2"/>
  </si>
  <si>
    <t>公職の候補者</t>
    <rPh sb="0" eb="1">
      <t>コウ</t>
    </rPh>
    <rPh sb="1" eb="2">
      <t>ショク</t>
    </rPh>
    <rPh sb="3" eb="6">
      <t>コウホシャ</t>
    </rPh>
    <phoneticPr fontId="2"/>
  </si>
  <si>
    <t>選挙運動員実費弁償</t>
    <rPh sb="0" eb="2">
      <t>センキョ</t>
    </rPh>
    <rPh sb="2" eb="5">
      <t>ウンドウイン</t>
    </rPh>
    <phoneticPr fontId="2"/>
  </si>
  <si>
    <t>期　　　間</t>
  </si>
  <si>
    <t>　円</t>
    <rPh sb="1" eb="2">
      <t>エン</t>
    </rPh>
    <phoneticPr fontId="2"/>
  </si>
  <si>
    <t>日</t>
    <rPh sb="0" eb="1">
      <t>ヒ</t>
    </rPh>
    <phoneticPr fontId="2"/>
  </si>
  <si>
    <t>手話通訳者実費弁償</t>
    <rPh sb="0" eb="2">
      <t>シュワ</t>
    </rPh>
    <rPh sb="2" eb="4">
      <t>ツウヤク</t>
    </rPh>
    <rPh sb="4" eb="5">
      <t>シャ</t>
    </rPh>
    <rPh sb="5" eb="7">
      <t>ジッピ</t>
    </rPh>
    <rPh sb="7" eb="9">
      <t>ベンショウ</t>
    </rPh>
    <phoneticPr fontId="2"/>
  </si>
  <si>
    <t>事務員実費弁償</t>
    <rPh sb="0" eb="3">
      <t>ジムイン</t>
    </rPh>
    <rPh sb="3" eb="5">
      <t>ジッピ</t>
    </rPh>
    <rPh sb="5" eb="7">
      <t>ベンショウ</t>
    </rPh>
    <phoneticPr fontId="2"/>
  </si>
  <si>
    <t xml:space="preserve"> 回分</t>
  </si>
  <si>
    <t>支出の年月日</t>
    <rPh sb="0" eb="2">
      <t>シシュツ</t>
    </rPh>
    <rPh sb="3" eb="4">
      <t>ネン</t>
    </rPh>
    <rPh sb="4" eb="5">
      <t>ツキ</t>
    </rPh>
    <rPh sb="5" eb="6">
      <t>ヒ</t>
    </rPh>
    <phoneticPr fontId="2"/>
  </si>
  <si>
    <t>氏　名</t>
    <rPh sb="0" eb="1">
      <t>シ</t>
    </rPh>
    <rPh sb="2" eb="3">
      <t>メイ</t>
    </rPh>
    <phoneticPr fontId="2"/>
  </si>
  <si>
    <t xml:space="preserve">(備考) </t>
    <rPh sb="1" eb="3">
      <t>ビコウ</t>
    </rPh>
    <phoneticPr fontId="2"/>
  </si>
  <si>
    <t>要約筆記者報酬</t>
    <rPh sb="0" eb="2">
      <t>ヨウヤク</t>
    </rPh>
    <rPh sb="2" eb="4">
      <t>ヒッキ</t>
    </rPh>
    <rPh sb="4" eb="5">
      <t>シャ</t>
    </rPh>
    <rPh sb="5" eb="7">
      <t>ホウシュウ</t>
    </rPh>
    <phoneticPr fontId="2"/>
  </si>
  <si>
    <t>【様式４－６】</t>
  </si>
  <si>
    <t>住所</t>
    <rPh sb="0" eb="1">
      <t>ジュウ</t>
    </rPh>
    <rPh sb="1" eb="2">
      <t>ショ</t>
    </rPh>
    <phoneticPr fontId="2"/>
  </si>
  <si>
    <t>氏名</t>
    <rPh sb="0" eb="2">
      <t>シメイ</t>
    </rPh>
    <phoneticPr fontId="2"/>
  </si>
  <si>
    <t>受理年月日</t>
    <rPh sb="0" eb="2">
      <t>ジュリ</t>
    </rPh>
    <rPh sb="2" eb="5">
      <t>ネンガッピ</t>
    </rPh>
    <phoneticPr fontId="2"/>
  </si>
  <si>
    <t>ＦＡＸ</t>
  </si>
  <si>
    <t>電子メール</t>
    <rPh sb="0" eb="2">
      <t>デンシ</t>
    </rPh>
    <phoneticPr fontId="2"/>
  </si>
  <si>
    <t>支 出 の 費 目</t>
  </si>
  <si>
    <t>支 出 の 目 的</t>
  </si>
  <si>
    <t>【様式４－２の１】</t>
  </si>
  <si>
    <t>【様式１】</t>
    <rPh sb="1" eb="3">
      <t>ヨウシキ</t>
    </rPh>
    <phoneticPr fontId="2"/>
  </si>
  <si>
    <t>日</t>
    <rPh sb="0" eb="1">
      <t>ニチ</t>
    </rPh>
    <phoneticPr fontId="2"/>
  </si>
  <si>
    <t>公職の候補者</t>
  </si>
  <si>
    <t>事務担当者</t>
  </si>
  <si>
    <t>まで</t>
  </si>
  <si>
    <t>（）</t>
  </si>
  <si>
    <t>１．</t>
  </si>
  <si>
    <t>２．</t>
  </si>
  <si>
    <t>３．</t>
  </si>
  <si>
    <t>⑦</t>
  </si>
  <si>
    <t>金額又は見積額
（円）</t>
    <rPh sb="0" eb="2">
      <t>キンガク</t>
    </rPh>
    <rPh sb="2" eb="3">
      <t>マタ</t>
    </rPh>
    <rPh sb="4" eb="6">
      <t>ミツ</t>
    </rPh>
    <rPh sb="6" eb="7">
      <t>ガク</t>
    </rPh>
    <rPh sb="9" eb="10">
      <t>エン</t>
    </rPh>
    <phoneticPr fontId="2"/>
  </si>
  <si>
    <t>金額又は見積額
（円）</t>
    <rPh sb="0" eb="2">
      <t>キンガク</t>
    </rPh>
    <rPh sb="2" eb="3">
      <t>マタ</t>
    </rPh>
    <rPh sb="4" eb="5">
      <t>ミ</t>
    </rPh>
    <rPh sb="5" eb="6">
      <t>セキ</t>
    </rPh>
    <rPh sb="6" eb="7">
      <t>ガク</t>
    </rPh>
    <rPh sb="9" eb="10">
      <t>エン</t>
    </rPh>
    <phoneticPr fontId="2"/>
  </si>
  <si>
    <t>【様式７】</t>
    <rPh sb="1" eb="3">
      <t>ヨウシキ</t>
    </rPh>
    <phoneticPr fontId="2"/>
  </si>
  <si>
    <t xml:space="preserve"> （内訳）選挙運動用ポスター作成経費</t>
    <rPh sb="2" eb="4">
      <t>ウチワケ</t>
    </rPh>
    <rPh sb="5" eb="7">
      <t>センキョ</t>
    </rPh>
    <rPh sb="7" eb="10">
      <t>ウンドウヨウ</t>
    </rPh>
    <rPh sb="14" eb="16">
      <t>サクセイ</t>
    </rPh>
    <rPh sb="16" eb="18">
      <t>ケイヒ</t>
    </rPh>
    <phoneticPr fontId="2"/>
  </si>
  <si>
    <t>第</t>
    <rPh sb="0" eb="1">
      <t>ダイ</t>
    </rPh>
    <phoneticPr fontId="2"/>
  </si>
  <si>
    <t>ポスターの作成</t>
    <rPh sb="5" eb="7">
      <t>サクセイ</t>
    </rPh>
    <phoneticPr fontId="2"/>
  </si>
  <si>
    <t>弁当調製費</t>
    <rPh sb="0" eb="2">
      <t>ベントウ</t>
    </rPh>
    <rPh sb="2" eb="4">
      <t>チョウセイ</t>
    </rPh>
    <rPh sb="4" eb="5">
      <t>ヒ</t>
    </rPh>
    <phoneticPr fontId="2"/>
  </si>
  <si>
    <t>①</t>
  </si>
  <si>
    <t>　支出の部　（計）</t>
    <rPh sb="1" eb="3">
      <t>シシュツ</t>
    </rPh>
    <rPh sb="4" eb="5">
      <t>ブ</t>
    </rPh>
    <rPh sb="7" eb="8">
      <t>ケイ</t>
    </rPh>
    <phoneticPr fontId="2"/>
  </si>
  <si>
    <t>魚津市議会議員</t>
    <rPh sb="0" eb="2">
      <t>ウオヅ</t>
    </rPh>
    <rPh sb="2" eb="3">
      <t>シ</t>
    </rPh>
    <rPh sb="3" eb="5">
      <t>ギカイ</t>
    </rPh>
    <rPh sb="5" eb="7">
      <t>ギイン</t>
    </rPh>
    <phoneticPr fontId="2"/>
  </si>
  <si>
    <t>金　　額（円）</t>
    <rPh sb="0" eb="1">
      <t>キン</t>
    </rPh>
    <rPh sb="3" eb="4">
      <t>ガク</t>
    </rPh>
    <rPh sb="5" eb="6">
      <t>エン</t>
    </rPh>
    <phoneticPr fontId="2"/>
  </si>
  <si>
    <t>【様式６】</t>
  </si>
  <si>
    <t>総　計</t>
    <rPh sb="0" eb="1">
      <t>ソウ</t>
    </rPh>
    <rPh sb="2" eb="3">
      <t>ケイ</t>
    </rPh>
    <phoneticPr fontId="2"/>
  </si>
  <si>
    <t>←単価の上限は、5,726円</t>
    <rPh sb="1" eb="3">
      <t>タンカ</t>
    </rPh>
    <rPh sb="4" eb="6">
      <t>ジョウゲン</t>
    </rPh>
    <rPh sb="13" eb="14">
      <t>エン</t>
    </rPh>
    <phoneticPr fontId="2"/>
  </si>
  <si>
    <t>支出の金額（円）</t>
    <rPh sb="0" eb="2">
      <t>シシュツ</t>
    </rPh>
    <rPh sb="3" eb="4">
      <t>キン</t>
    </rPh>
    <rPh sb="4" eb="5">
      <t>ガク</t>
    </rPh>
    <rPh sb="6" eb="7">
      <t>エン</t>
    </rPh>
    <phoneticPr fontId="2"/>
  </si>
  <si>
    <t>執行</t>
    <rPh sb="0" eb="2">
      <t>シッコウ</t>
    </rPh>
    <phoneticPr fontId="2"/>
  </si>
  <si>
    <t>選　挙　名</t>
    <rPh sb="0" eb="1">
      <t>セン</t>
    </rPh>
    <rPh sb="2" eb="3">
      <t>キョ</t>
    </rPh>
    <rPh sb="4" eb="5">
      <t>メイ</t>
    </rPh>
    <phoneticPr fontId="2"/>
  </si>
  <si>
    <t>執行</t>
    <rPh sb="0" eb="1">
      <t>シュウ</t>
    </rPh>
    <rPh sb="1" eb="2">
      <t>ギョウ</t>
    </rPh>
    <phoneticPr fontId="2"/>
  </si>
  <si>
    <t>【様式４－９】</t>
  </si>
  <si>
    <t>支出の目的に対応する振込明細書の写しと併せて提出してください。</t>
  </si>
  <si>
    <t>選　挙</t>
    <rPh sb="0" eb="1">
      <t>セン</t>
    </rPh>
    <rPh sb="2" eb="3">
      <t>キョ</t>
    </rPh>
    <phoneticPr fontId="2"/>
  </si>
  <si>
    <t>　１．</t>
  </si>
  <si>
    <t>　２．</t>
  </si>
  <si>
    <t>　３．</t>
  </si>
  <si>
    <t>(3)</t>
  </si>
  <si>
    <t>雑　　　費</t>
    <rPh sb="0" eb="1">
      <t>ザツ</t>
    </rPh>
    <rPh sb="4" eb="5">
      <t>ヒ</t>
    </rPh>
    <phoneticPr fontId="2"/>
  </si>
  <si>
    <t>(10)</t>
  </si>
  <si>
    <t>収入</t>
    <rPh sb="0" eb="2">
      <t>シュウニュウ</t>
    </rPh>
    <phoneticPr fontId="2"/>
  </si>
  <si>
    <t>休　泊　費</t>
    <rPh sb="0" eb="1">
      <t>ヤス</t>
    </rPh>
    <rPh sb="2" eb="3">
      <t>トマ</t>
    </rPh>
    <rPh sb="4" eb="5">
      <t>ヒ</t>
    </rPh>
    <phoneticPr fontId="2"/>
  </si>
  <si>
    <t>魚津市長</t>
    <rPh sb="0" eb="2">
      <t>ウオヅ</t>
    </rPh>
    <rPh sb="2" eb="4">
      <t>シチョウ</t>
    </rPh>
    <phoneticPr fontId="2"/>
  </si>
  <si>
    <t>(9)</t>
  </si>
  <si>
    <t>食　糧　費</t>
    <rPh sb="0" eb="1">
      <t>ショク</t>
    </rPh>
    <rPh sb="2" eb="3">
      <t>カテ</t>
    </rPh>
    <rPh sb="4" eb="5">
      <t>ヒ</t>
    </rPh>
    <phoneticPr fontId="2"/>
  </si>
  <si>
    <r>
      <t>←手動入力</t>
    </r>
    <r>
      <rPr>
        <sz val="16"/>
        <color rgb="FF0070C0"/>
        <rFont val="ＭＳ Ｐ明朝"/>
      </rPr>
      <t>（印刷後に押印又は出納責任者が署名をしてください。）</t>
    </r>
    <rPh sb="1" eb="3">
      <t>シュドウ</t>
    </rPh>
    <rPh sb="3" eb="5">
      <t>ニュウリョク</t>
    </rPh>
    <rPh sb="6" eb="9">
      <t>インサツゴ</t>
    </rPh>
    <rPh sb="10" eb="12">
      <t>オウイン</t>
    </rPh>
    <rPh sb="12" eb="13">
      <t>マタ</t>
    </rPh>
    <rPh sb="14" eb="16">
      <t>スイトウ</t>
    </rPh>
    <rPh sb="16" eb="19">
      <t>セキニンシャ</t>
    </rPh>
    <rPh sb="20" eb="22">
      <t>ショメイ</t>
    </rPh>
    <phoneticPr fontId="2"/>
  </si>
  <si>
    <t>(8)</t>
  </si>
  <si>
    <t>(7)</t>
  </si>
  <si>
    <t>広　告　費</t>
    <rPh sb="0" eb="1">
      <t>ヒロ</t>
    </rPh>
    <rPh sb="2" eb="3">
      <t>コク</t>
    </rPh>
    <rPh sb="4" eb="5">
      <t>ヒ</t>
    </rPh>
    <phoneticPr fontId="2"/>
  </si>
  <si>
    <t>(6)</t>
  </si>
  <si>
    <t>印　刷　費</t>
    <rPh sb="0" eb="1">
      <t>イン</t>
    </rPh>
    <rPh sb="2" eb="3">
      <t>サツ</t>
    </rPh>
    <rPh sb="4" eb="5">
      <t>ヒ</t>
    </rPh>
    <phoneticPr fontId="2"/>
  </si>
  <si>
    <t>交　通　費</t>
    <rPh sb="0" eb="1">
      <t>コウ</t>
    </rPh>
    <rPh sb="2" eb="3">
      <t>ツウ</t>
    </rPh>
    <rPh sb="4" eb="5">
      <t>ヒ</t>
    </rPh>
    <phoneticPr fontId="2"/>
  </si>
  <si>
    <t>(4)</t>
  </si>
  <si>
    <t>通　信　費</t>
    <rPh sb="0" eb="1">
      <t>ツウ</t>
    </rPh>
    <rPh sb="2" eb="3">
      <t>シン</t>
    </rPh>
    <rPh sb="4" eb="5">
      <t>ヒ</t>
    </rPh>
    <phoneticPr fontId="2"/>
  </si>
  <si>
    <t>②集合会場費</t>
    <rPh sb="1" eb="3">
      <t>シュウゴウ</t>
    </rPh>
    <rPh sb="3" eb="5">
      <t>カイジョウ</t>
    </rPh>
    <rPh sb="5" eb="6">
      <t>ヒ</t>
    </rPh>
    <phoneticPr fontId="2"/>
  </si>
  <si>
    <t>①選挙事務所費</t>
    <rPh sb="1" eb="3">
      <t>センキョ</t>
    </rPh>
    <rPh sb="3" eb="5">
      <t>ジム</t>
    </rPh>
    <rPh sb="5" eb="6">
      <t>ショ</t>
    </rPh>
    <rPh sb="6" eb="7">
      <t>ヒ</t>
    </rPh>
    <phoneticPr fontId="2"/>
  </si>
  <si>
    <t>(2)</t>
  </si>
  <si>
    <t>人　件　費</t>
    <rPh sb="0" eb="1">
      <t>ニン</t>
    </rPh>
    <rPh sb="2" eb="3">
      <t>ケン</t>
    </rPh>
    <rPh sb="4" eb="5">
      <t>ヒ</t>
    </rPh>
    <phoneticPr fontId="2"/>
  </si>
  <si>
    <t>⑫</t>
  </si>
  <si>
    <t>(1)</t>
  </si>
  <si>
    <t>報告書受理年月日</t>
    <rPh sb="0" eb="3">
      <t>ホウコクショ</t>
    </rPh>
    <rPh sb="3" eb="5">
      <t>ジュリ</t>
    </rPh>
    <rPh sb="5" eb="8">
      <t>ネンガッピ</t>
    </rPh>
    <phoneticPr fontId="2"/>
  </si>
  <si>
    <t>選挙運動のための支出（円）</t>
    <rPh sb="0" eb="2">
      <t>センキョ</t>
    </rPh>
    <rPh sb="2" eb="4">
      <t>ウンドウ</t>
    </rPh>
    <rPh sb="8" eb="10">
      <t>シシュツ</t>
    </rPh>
    <rPh sb="11" eb="12">
      <t>エン</t>
    </rPh>
    <phoneticPr fontId="2"/>
  </si>
  <si>
    <t>立候補準備のための支出（円）</t>
    <rPh sb="0" eb="3">
      <t>リッコウホ</t>
    </rPh>
    <rPh sb="3" eb="5">
      <t>ジュンビ</t>
    </rPh>
    <rPh sb="9" eb="11">
      <t>シシュツ</t>
    </rPh>
    <rPh sb="12" eb="13">
      <t>エン</t>
    </rPh>
    <phoneticPr fontId="2"/>
  </si>
  <si>
    <t>支出費目</t>
    <rPh sb="0" eb="2">
      <t>シシュツ</t>
    </rPh>
    <rPh sb="2" eb="4">
      <t>ヒモク</t>
    </rPh>
    <phoneticPr fontId="2"/>
  </si>
  <si>
    <r>
      <t>　支出の部</t>
    </r>
    <r>
      <rPr>
        <b/>
        <sz val="12"/>
        <color rgb="FFFF0000"/>
        <rFont val="ＭＳ Ｐ明朝"/>
      </rPr>
      <t>　【支出費目別集計表】</t>
    </r>
    <rPh sb="1" eb="3">
      <t>シシュツ</t>
    </rPh>
    <rPh sb="4" eb="5">
      <t>ブ</t>
    </rPh>
    <rPh sb="7" eb="9">
      <t>シシュツ</t>
    </rPh>
    <rPh sb="9" eb="11">
      <t>ヒモク</t>
    </rPh>
    <rPh sb="11" eb="12">
      <t>ベツ</t>
    </rPh>
    <rPh sb="12" eb="14">
      <t>シュウケイ</t>
    </rPh>
    <rPh sb="14" eb="15">
      <t>ヒョウ</t>
    </rPh>
    <phoneticPr fontId="2"/>
  </si>
  <si>
    <t>【様式４－４】</t>
  </si>
  <si>
    <t>←計算式あり（自動入力）</t>
    <rPh sb="1" eb="3">
      <t>ケイサン</t>
    </rPh>
    <rPh sb="3" eb="4">
      <t>シキ</t>
    </rPh>
    <rPh sb="7" eb="9">
      <t>ジドウ</t>
    </rPh>
    <rPh sb="9" eb="11">
      <t>ニュウリョク</t>
    </rPh>
    <phoneticPr fontId="2"/>
  </si>
  <si>
    <t>公費負担
相当額</t>
    <rPh sb="0" eb="2">
      <t>コウヒ</t>
    </rPh>
    <rPh sb="2" eb="4">
      <t>フタン</t>
    </rPh>
    <rPh sb="5" eb="6">
      <t>ソウ</t>
    </rPh>
    <rPh sb="6" eb="7">
      <t>トウ</t>
    </rPh>
    <rPh sb="7" eb="8">
      <t>ガク</t>
    </rPh>
    <phoneticPr fontId="2"/>
  </si>
  <si>
    <t>支出のうち
公費負担
相当額</t>
    <rPh sb="0" eb="2">
      <t>シシュツ</t>
    </rPh>
    <rPh sb="6" eb="8">
      <t>コウヒ</t>
    </rPh>
    <rPh sb="8" eb="10">
      <t>フタン</t>
    </rPh>
    <rPh sb="11" eb="13">
      <t>ソウトウ</t>
    </rPh>
    <rPh sb="13" eb="14">
      <t>ガク</t>
    </rPh>
    <phoneticPr fontId="2"/>
  </si>
  <si>
    <t>←第2回目以降の「～から」は第1回目の
報告書と同一の日を記載してください。</t>
    <rPh sb="1" eb="2">
      <t>ダイ</t>
    </rPh>
    <rPh sb="3" eb="5">
      <t>カイメ</t>
    </rPh>
    <rPh sb="5" eb="7">
      <t>イコウ</t>
    </rPh>
    <rPh sb="14" eb="15">
      <t>ダイ</t>
    </rPh>
    <rPh sb="16" eb="18">
      <t>カイメ</t>
    </rPh>
    <rPh sb="20" eb="23">
      <t>ホウコクショ</t>
    </rPh>
    <rPh sb="24" eb="26">
      <t>ドウイツ</t>
    </rPh>
    <rPh sb="27" eb="28">
      <t>ニチ</t>
    </rPh>
    <rPh sb="29" eb="31">
      <t>キサイ</t>
    </rPh>
    <phoneticPr fontId="2"/>
  </si>
  <si>
    <t>CHECK</t>
  </si>
  <si>
    <t>【様式４－２の２】</t>
  </si>
  <si>
    <t>「支出の費目」の欄には、収支報告書に記載した支出費目（人件費、家屋費（選挙事務所費、集合会場費等）、</t>
  </si>
  <si>
    <t>「支出の目的」欄には、収支報告書に記載した支出の目的（謝金、人件費、家屋借上料等）、員数等を記載して</t>
  </si>
  <si>
    <t>労務者報酬</t>
    <rPh sb="0" eb="2">
      <t>ロウム</t>
    </rPh>
    <rPh sb="2" eb="3">
      <t>シャ</t>
    </rPh>
    <rPh sb="3" eb="5">
      <t>ホウシュウ</t>
    </rPh>
    <phoneticPr fontId="2"/>
  </si>
  <si>
    <t>ください。</t>
  </si>
  <si>
    <t>支出の目的ごとに別葉としてください。</t>
  </si>
  <si>
    <t>＠</t>
  </si>
  <si>
    <t xml:space="preserve"> （内訳）選挙運動用ビラ作成経費</t>
    <rPh sb="2" eb="4">
      <t>ウチワケ</t>
    </rPh>
    <rPh sb="5" eb="7">
      <t>センキョ</t>
    </rPh>
    <rPh sb="7" eb="10">
      <t>ウンドウヨウ</t>
    </rPh>
    <phoneticPr fontId="2"/>
  </si>
  <si>
    <t>⑧</t>
  </si>
  <si>
    <t>家　屋　費　（①＋②）</t>
    <rPh sb="0" eb="1">
      <t>イエ</t>
    </rPh>
    <rPh sb="2" eb="3">
      <t>ヤ</t>
    </rPh>
    <rPh sb="4" eb="5">
      <t>ヒ</t>
    </rPh>
    <phoneticPr fontId="2"/>
  </si>
  <si>
    <t>選挙運動用ビラの作成</t>
    <rPh sb="8" eb="10">
      <t>サクセイ</t>
    </rPh>
    <phoneticPr fontId="2"/>
  </si>
  <si>
    <t>選挙運動用ポスターの作成</t>
    <rPh sb="10" eb="12">
      <t>サクセイ</t>
    </rPh>
    <phoneticPr fontId="2"/>
  </si>
  <si>
    <t>③</t>
  </si>
  <si>
    <t>このエクセルファイルには、シート別に以下の選挙運動費用収支報告に必要な様式を掲載しています。</t>
    <rPh sb="16" eb="17">
      <t>ベツ</t>
    </rPh>
    <rPh sb="18" eb="20">
      <t>イカ</t>
    </rPh>
    <rPh sb="21" eb="23">
      <t>センキョ</t>
    </rPh>
    <rPh sb="23" eb="25">
      <t>ウンドウ</t>
    </rPh>
    <rPh sb="25" eb="27">
      <t>ヒヨウ</t>
    </rPh>
    <rPh sb="27" eb="29">
      <t>シュウシ</t>
    </rPh>
    <rPh sb="29" eb="31">
      <t>ホウコク</t>
    </rPh>
    <rPh sb="32" eb="34">
      <t>ヒツヨウ</t>
    </rPh>
    <rPh sb="35" eb="37">
      <t>ヨウシキ</t>
    </rPh>
    <rPh sb="38" eb="40">
      <t>ケイサイ</t>
    </rPh>
    <phoneticPr fontId="2"/>
  </si>
  <si>
    <t>※候補者届に記載された住所・氏名（本名）を記載してください。</t>
    <rPh sb="1" eb="4">
      <t>コウホシャ</t>
    </rPh>
    <rPh sb="4" eb="5">
      <t>トドケ</t>
    </rPh>
    <rPh sb="6" eb="8">
      <t>キサイ</t>
    </rPh>
    <rPh sb="11" eb="13">
      <t>ジュウショ</t>
    </rPh>
    <rPh sb="14" eb="16">
      <t>シメイ</t>
    </rPh>
    <rPh sb="17" eb="19">
      <t>ホンミョウ</t>
    </rPh>
    <rPh sb="21" eb="23">
      <t>キサイ</t>
    </rPh>
    <phoneticPr fontId="2"/>
  </si>
  <si>
    <t>令和</t>
    <rPh sb="0" eb="1">
      <t>レイ</t>
    </rPh>
    <rPh sb="1" eb="2">
      <t>ワ</t>
    </rPh>
    <phoneticPr fontId="2"/>
  </si>
  <si>
    <r>
      <t>５．支出の部　</t>
    </r>
    <r>
      <rPr>
        <b/>
        <sz val="14"/>
        <color rgb="FFFF0000"/>
        <rFont val="ＭＳ Ｐ明朝"/>
      </rPr>
      <t>【（10）雑　費】</t>
    </r>
  </si>
  <si>
    <t>金銭以外の寄附及び
その他の収入の見積の根拠</t>
    <rPh sb="0" eb="2">
      <t>キンセン</t>
    </rPh>
    <rPh sb="2" eb="4">
      <t>イガイ</t>
    </rPh>
    <rPh sb="5" eb="7">
      <t>キフ</t>
    </rPh>
    <rPh sb="7" eb="8">
      <t>オヨ</t>
    </rPh>
    <rPh sb="12" eb="13">
      <t>タ</t>
    </rPh>
    <rPh sb="14" eb="15">
      <t>オサム</t>
    </rPh>
    <rPh sb="15" eb="16">
      <t>イリ</t>
    </rPh>
    <rPh sb="17" eb="19">
      <t>ミツ</t>
    </rPh>
    <rPh sb="20" eb="22">
      <t>コンキョ</t>
    </rPh>
    <phoneticPr fontId="2"/>
  </si>
  <si>
    <r>
      <t>５．支出の部　</t>
    </r>
    <r>
      <rPr>
        <b/>
        <sz val="14"/>
        <color rgb="FFFF0000"/>
        <rFont val="ＭＳ Ｐ明朝"/>
      </rPr>
      <t>【（3）通信費】</t>
    </r>
  </si>
  <si>
    <t>金銭以外の支出の
見積の根拠</t>
    <rPh sb="0" eb="2">
      <t>キンセン</t>
    </rPh>
    <rPh sb="2" eb="4">
      <t>イガイ</t>
    </rPh>
    <rPh sb="5" eb="6">
      <t>シ</t>
    </rPh>
    <rPh sb="6" eb="7">
      <t>デ</t>
    </rPh>
    <rPh sb="9" eb="11">
      <t>ミツ</t>
    </rPh>
    <rPh sb="12" eb="14">
      <t>コンキョ</t>
    </rPh>
    <phoneticPr fontId="2"/>
  </si>
  <si>
    <t>令和</t>
    <rPh sb="0" eb="2">
      <t>レイワ</t>
    </rPh>
    <phoneticPr fontId="2"/>
  </si>
  <si>
    <t>【様式３】</t>
  </si>
  <si>
    <t>【様式４－１】</t>
  </si>
  <si>
    <t>【様式４－３】</t>
  </si>
  <si>
    <t>【様式４－５】</t>
  </si>
  <si>
    <t>【様式４－７】</t>
  </si>
  <si>
    <t>【様式４－８】</t>
  </si>
  <si>
    <t>【様式４－１０】</t>
  </si>
  <si>
    <t>（氏名・団体名）</t>
    <rPh sb="1" eb="3">
      <t>シメイ</t>
    </rPh>
    <rPh sb="4" eb="6">
      <t>ダンタイ</t>
    </rPh>
    <rPh sb="6" eb="7">
      <t>メイ</t>
    </rPh>
    <phoneticPr fontId="2"/>
  </si>
  <si>
    <t>【様式５】</t>
  </si>
  <si>
    <t>通信費、交通費、印刷費、広告費、文具費、食料費、休泊費又は雑費）を記載してください。</t>
    <rPh sb="27" eb="28">
      <t>マタ</t>
    </rPh>
    <phoneticPr fontId="2"/>
  </si>
  <si>
    <r>
      <t>　※領収書の写しは</t>
    </r>
    <r>
      <rPr>
        <u/>
        <sz val="14"/>
        <color auto="1"/>
        <rFont val="ＭＳ ゴシック"/>
      </rPr>
      <t>１部（Ａ４用紙）</t>
    </r>
    <r>
      <rPr>
        <sz val="14"/>
        <color auto="1"/>
        <rFont val="ＭＳ ゴシック"/>
      </rPr>
      <t>提出してください。</t>
    </r>
    <r>
      <rPr>
        <b/>
        <sz val="14"/>
        <color auto="1"/>
        <rFont val="ＭＳ ゴシック"/>
      </rPr>
      <t>※原本ではなく写しを提出してください。</t>
    </r>
    <r>
      <rPr>
        <sz val="14"/>
        <color auto="1"/>
        <rFont val="ＭＳ ゴシック"/>
      </rPr>
      <t xml:space="preserve">
　　なお、領収書の写しは収支報告書の記載順（支出費目別の月日順）に並べて提出してください。
　　（収支報告書の記載順に並んでいない場合、点検に相当の時間がかかります。）</t>
    </r>
    <rPh sb="2" eb="5">
      <t>リョウシュウショ</t>
    </rPh>
    <rPh sb="6" eb="7">
      <t>ウツ</t>
    </rPh>
    <rPh sb="10" eb="11">
      <t>ブ</t>
    </rPh>
    <rPh sb="14" eb="16">
      <t>ヨウシ</t>
    </rPh>
    <rPh sb="17" eb="19">
      <t>テイシュツ</t>
    </rPh>
    <rPh sb="27" eb="29">
      <t>ゲンポン</t>
    </rPh>
    <rPh sb="33" eb="34">
      <t>ウツ</t>
    </rPh>
    <rPh sb="36" eb="38">
      <t>テイシュツ</t>
    </rPh>
    <rPh sb="51" eb="54">
      <t>リョウシュウショ</t>
    </rPh>
    <rPh sb="55" eb="56">
      <t>ウツ</t>
    </rPh>
    <rPh sb="58" eb="60">
      <t>シュウシ</t>
    </rPh>
    <rPh sb="60" eb="62">
      <t>ホウコク</t>
    </rPh>
    <rPh sb="62" eb="63">
      <t>ショ</t>
    </rPh>
    <rPh sb="64" eb="66">
      <t>キサイ</t>
    </rPh>
    <rPh sb="66" eb="67">
      <t>ジュン</t>
    </rPh>
    <rPh sb="68" eb="70">
      <t>シシュツ</t>
    </rPh>
    <rPh sb="70" eb="72">
      <t>ヒモク</t>
    </rPh>
    <rPh sb="72" eb="73">
      <t>ベツ</t>
    </rPh>
    <rPh sb="74" eb="76">
      <t>ツキヒ</t>
    </rPh>
    <rPh sb="76" eb="77">
      <t>ジュン</t>
    </rPh>
    <rPh sb="79" eb="80">
      <t>ナラ</t>
    </rPh>
    <rPh sb="82" eb="84">
      <t>テイシュツ</t>
    </rPh>
    <rPh sb="95" eb="97">
      <t>シュウシ</t>
    </rPh>
    <rPh sb="97" eb="100">
      <t>ホウコクショ</t>
    </rPh>
    <rPh sb="101" eb="103">
      <t>キサイ</t>
    </rPh>
    <rPh sb="103" eb="104">
      <t>ジュン</t>
    </rPh>
    <rPh sb="105" eb="106">
      <t>ナラ</t>
    </rPh>
    <rPh sb="111" eb="113">
      <t>バアイ</t>
    </rPh>
    <rPh sb="114" eb="116">
      <t>テンケン</t>
    </rPh>
    <rPh sb="117" eb="119">
      <t>ソウトウ</t>
    </rPh>
    <rPh sb="120" eb="122">
      <t>ジカン</t>
    </rPh>
    <phoneticPr fontId="2"/>
  </si>
  <si>
    <t>←手動で回数を入力してください、以降のシートに自動で反映されます。</t>
    <rPh sb="1" eb="3">
      <t>シュドウ</t>
    </rPh>
    <rPh sb="4" eb="6">
      <t>カイスウ</t>
    </rPh>
    <rPh sb="7" eb="9">
      <t>ニュウリョク</t>
    </rPh>
    <rPh sb="16" eb="18">
      <t>イコウ</t>
    </rPh>
    <rPh sb="23" eb="25">
      <t>ジドウ</t>
    </rPh>
    <rPh sb="26" eb="28">
      <t>ハンエイ</t>
    </rPh>
    <phoneticPr fontId="2"/>
  </si>
  <si>
    <t>←問い合わせに対応できる担当者の氏名、連絡先等を記入してください。</t>
    <rPh sb="1" eb="2">
      <t>ト</t>
    </rPh>
    <rPh sb="3" eb="4">
      <t>ア</t>
    </rPh>
    <rPh sb="7" eb="9">
      <t>タイオウ</t>
    </rPh>
    <rPh sb="12" eb="15">
      <t>タントウシャ</t>
    </rPh>
    <rPh sb="16" eb="18">
      <t>シメイ</t>
    </rPh>
    <rPh sb="19" eb="22">
      <t>レンラクサキ</t>
    </rPh>
    <rPh sb="22" eb="23">
      <t>トウ</t>
    </rPh>
    <rPh sb="24" eb="26">
      <t>キニュウ</t>
    </rPh>
    <phoneticPr fontId="2"/>
  </si>
  <si>
    <t>②</t>
  </si>
  <si>
    <t>④</t>
  </si>
  <si>
    <t>⑤</t>
  </si>
  <si>
    <t>⑥</t>
  </si>
  <si>
    <t>⑨</t>
  </si>
  <si>
    <t>⑩</t>
  </si>
  <si>
    <t>⑪</t>
  </si>
  <si>
    <r>
      <t>５．支出の部　</t>
    </r>
    <r>
      <rPr>
        <b/>
        <sz val="14"/>
        <color rgb="FFFF0000"/>
        <rFont val="ＭＳ Ｐ明朝"/>
      </rPr>
      <t>【（2）家屋費（集合会場費）】</t>
    </r>
  </si>
  <si>
    <t>←単価の上限は、7.73円</t>
    <rPh sb="1" eb="3">
      <t>タンカ</t>
    </rPh>
    <rPh sb="4" eb="6">
      <t>ジョウゲン</t>
    </rPh>
    <rPh sb="12" eb="13">
      <t>エン</t>
    </rPh>
    <phoneticPr fontId="2"/>
  </si>
  <si>
    <r>
      <t>５．支出の部　</t>
    </r>
    <r>
      <rPr>
        <b/>
        <sz val="14"/>
        <color rgb="FFFF0000"/>
        <rFont val="ＭＳ Ｐ明朝"/>
      </rPr>
      <t>【（4）交通費】</t>
    </r>
  </si>
  <si>
    <t>所属党派</t>
    <rPh sb="0" eb="2">
      <t>ショゾク</t>
    </rPh>
    <rPh sb="2" eb="4">
      <t>トウハ</t>
    </rPh>
    <phoneticPr fontId="2"/>
  </si>
  <si>
    <r>
      <t>５．支出の部　</t>
    </r>
    <r>
      <rPr>
        <b/>
        <sz val="14"/>
        <color rgb="FFFF0000"/>
        <rFont val="ＭＳ Ｐ明朝"/>
      </rPr>
      <t>【（5）印刷費】</t>
    </r>
  </si>
  <si>
    <r>
      <t>５．支出の部　</t>
    </r>
    <r>
      <rPr>
        <b/>
        <sz val="14"/>
        <color rgb="FFFF0000"/>
        <rFont val="ＭＳ Ｐ明朝"/>
      </rPr>
      <t>【（6）広告費】</t>
    </r>
  </si>
  <si>
    <t>　雑　費</t>
    <rPh sb="1" eb="2">
      <t>ザツ</t>
    </rPh>
    <rPh sb="3" eb="4">
      <t>ヒ</t>
    </rPh>
    <phoneticPr fontId="2"/>
  </si>
  <si>
    <r>
      <t>５．支出の部　</t>
    </r>
    <r>
      <rPr>
        <b/>
        <sz val="14"/>
        <color rgb="FFFF0000"/>
        <rFont val="ＭＳ Ｐ明朝"/>
      </rPr>
      <t>【（7）文具費】</t>
    </r>
  </si>
  <si>
    <r>
      <t>５．支出の部　</t>
    </r>
    <r>
      <rPr>
        <b/>
        <sz val="14"/>
        <color rgb="FFFF0000"/>
        <rFont val="ＭＳ Ｐ明朝"/>
      </rPr>
      <t>【（8）食糧費】</t>
    </r>
  </si>
  <si>
    <r>
      <t>５．支出の部　</t>
    </r>
    <r>
      <rPr>
        <b/>
        <sz val="14"/>
        <color rgb="FFFF0000"/>
        <rFont val="ＭＳ Ｐ明朝"/>
      </rPr>
      <t>【（9）休泊費】</t>
    </r>
  </si>
  <si>
    <r>
      <t>５．支出の部　</t>
    </r>
    <r>
      <rPr>
        <b/>
        <sz val="14"/>
        <color rgb="FFFF0000"/>
        <rFont val="ＭＳ Ｐ明朝"/>
      </rPr>
      <t>【（1）人件費】</t>
    </r>
  </si>
  <si>
    <r>
      <t>５．支出の部　</t>
    </r>
    <r>
      <rPr>
        <b/>
        <sz val="14"/>
        <color rgb="FFFF0000"/>
        <rFont val="ＭＳ Ｐ明朝"/>
      </rPr>
      <t>【（2）家屋費（選挙事務所費）】</t>
    </r>
  </si>
  <si>
    <t>寄　　附</t>
  </si>
  <si>
    <t>その他の収入</t>
  </si>
  <si>
    <t>４．収入の部</t>
  </si>
  <si>
    <t>公職の候補者の選挙運動に関する収支報告書要旨</t>
    <rPh sb="0" eb="2">
      <t>コウショク</t>
    </rPh>
    <rPh sb="3" eb="6">
      <t>コウホシャ</t>
    </rPh>
    <rPh sb="7" eb="9">
      <t>センキョ</t>
    </rPh>
    <rPh sb="9" eb="11">
      <t>ウンドウ</t>
    </rPh>
    <rPh sb="12" eb="13">
      <t>カン</t>
    </rPh>
    <rPh sb="15" eb="17">
      <t>シュウシ</t>
    </rPh>
    <rPh sb="17" eb="20">
      <t>ホウコクショ</t>
    </rPh>
    <rPh sb="20" eb="22">
      <t>ヨウシ</t>
    </rPh>
    <phoneticPr fontId="2"/>
  </si>
  <si>
    <t>３  報告書の要旨</t>
    <rPh sb="3" eb="6">
      <t>ホウコクショ</t>
    </rPh>
    <rPh sb="7" eb="9">
      <t>ヨウシ</t>
    </rPh>
    <phoneticPr fontId="2"/>
  </si>
  <si>
    <t>候補者氏名</t>
    <rPh sb="0" eb="3">
      <t>コウホシャ</t>
    </rPh>
    <rPh sb="3" eb="5">
      <t>シメイ</t>
    </rPh>
    <phoneticPr fontId="2"/>
  </si>
  <si>
    <t>　通信費</t>
    <rPh sb="1" eb="4">
      <t>ツウシンヒ</t>
    </rPh>
    <phoneticPr fontId="2"/>
  </si>
  <si>
    <t>出納責任者氏名</t>
    <rPh sb="0" eb="2">
      <t>スイトウ</t>
    </rPh>
    <rPh sb="2" eb="5">
      <t>セキニンシャ</t>
    </rPh>
    <rPh sb="5" eb="7">
      <t>シメイ</t>
    </rPh>
    <phoneticPr fontId="2"/>
  </si>
  <si>
    <t>主たる寄附</t>
    <rPh sb="0" eb="1">
      <t>シュ</t>
    </rPh>
    <rPh sb="3" eb="5">
      <t>キフ</t>
    </rPh>
    <phoneticPr fontId="2"/>
  </si>
  <si>
    <t>　その他の寄附　　　件</t>
    <rPh sb="3" eb="4">
      <t>タ</t>
    </rPh>
    <rPh sb="5" eb="7">
      <t>キフ</t>
    </rPh>
    <rPh sb="10" eb="11">
      <t>ケン</t>
    </rPh>
    <phoneticPr fontId="2"/>
  </si>
  <si>
    <t>　その他の収入</t>
    <rPh sb="5" eb="7">
      <t>シュウニュウ</t>
    </rPh>
    <phoneticPr fontId="2"/>
  </si>
  <si>
    <t>総　計</t>
    <rPh sb="0" eb="1">
      <t>フサ</t>
    </rPh>
    <rPh sb="2" eb="3">
      <t>ケイ</t>
    </rPh>
    <phoneticPr fontId="2"/>
  </si>
  <si>
    <t>（法定選挙運動費用額）</t>
    <rPh sb="1" eb="3">
      <t>ホウテイ</t>
    </rPh>
    <rPh sb="3" eb="5">
      <t>センキョ</t>
    </rPh>
    <rPh sb="5" eb="7">
      <t>ウンドウ</t>
    </rPh>
    <rPh sb="7" eb="8">
      <t>ヒ</t>
    </rPh>
    <rPh sb="8" eb="9">
      <t>ヨウ</t>
    </rPh>
    <rPh sb="9" eb="10">
      <t>ガク</t>
    </rPh>
    <phoneticPr fontId="2"/>
  </si>
  <si>
    <t>支出のうち公費
負担相当額</t>
    <rPh sb="0" eb="2">
      <t>シシュツ</t>
    </rPh>
    <rPh sb="5" eb="7">
      <t>コウヒ</t>
    </rPh>
    <rPh sb="8" eb="10">
      <t>フタン</t>
    </rPh>
    <rPh sb="10" eb="12">
      <t>ソウトウ</t>
    </rPh>
    <rPh sb="12" eb="13">
      <t>ガク</t>
    </rPh>
    <phoneticPr fontId="2"/>
  </si>
  <si>
    <t>（職業）</t>
  </si>
  <si>
    <t>（単位：円）</t>
    <rPh sb="1" eb="3">
      <t>タンイ</t>
    </rPh>
    <rPh sb="4" eb="5">
      <t>エン</t>
    </rPh>
    <phoneticPr fontId="2"/>
  </si>
  <si>
    <t>項目</t>
    <rPh sb="0" eb="2">
      <t>コウモク</t>
    </rPh>
    <phoneticPr fontId="2"/>
  </si>
  <si>
    <t>ビラの作成</t>
    <rPh sb="3" eb="5">
      <t>サクセイ</t>
    </rPh>
    <phoneticPr fontId="2"/>
  </si>
  <si>
    <t>　　</t>
  </si>
  <si>
    <t>　人件費</t>
    <rPh sb="1" eb="4">
      <t>ジンケンヒ</t>
    </rPh>
    <phoneticPr fontId="2"/>
  </si>
  <si>
    <t>　家屋費</t>
    <rPh sb="1" eb="3">
      <t>カオク</t>
    </rPh>
    <rPh sb="3" eb="4">
      <t>ヒ</t>
    </rPh>
    <phoneticPr fontId="2"/>
  </si>
  <si>
    <t>　　選挙事務所費</t>
    <rPh sb="2" eb="4">
      <t>センキョ</t>
    </rPh>
    <rPh sb="4" eb="6">
      <t>ジム</t>
    </rPh>
    <rPh sb="6" eb="7">
      <t>ショ</t>
    </rPh>
    <rPh sb="7" eb="8">
      <t>ヒ</t>
    </rPh>
    <phoneticPr fontId="2"/>
  </si>
  <si>
    <t>　　集合会場費</t>
    <rPh sb="2" eb="4">
      <t>シュウゴウ</t>
    </rPh>
    <rPh sb="4" eb="6">
      <t>カイジョウ</t>
    </rPh>
    <rPh sb="6" eb="7">
      <t>ヒ</t>
    </rPh>
    <phoneticPr fontId="2"/>
  </si>
  <si>
    <t>　印刷費</t>
    <rPh sb="1" eb="3">
      <t>インサツ</t>
    </rPh>
    <rPh sb="3" eb="4">
      <t>ヒ</t>
    </rPh>
    <phoneticPr fontId="2"/>
  </si>
  <si>
    <t>　広告費</t>
    <rPh sb="1" eb="4">
      <t>コウコクヒ</t>
    </rPh>
    <phoneticPr fontId="2"/>
  </si>
  <si>
    <t>　文具費</t>
    <rPh sb="1" eb="3">
      <t>ブング</t>
    </rPh>
    <rPh sb="3" eb="4">
      <t>ヒ</t>
    </rPh>
    <phoneticPr fontId="2"/>
  </si>
  <si>
    <t>　食糧費</t>
    <rPh sb="1" eb="4">
      <t>ショクリョウヒ</t>
    </rPh>
    <phoneticPr fontId="2"/>
  </si>
  <si>
    <t>　休泊費</t>
    <rPh sb="1" eb="2">
      <t>キュウ</t>
    </rPh>
    <rPh sb="2" eb="3">
      <t>ハク</t>
    </rPh>
    <rPh sb="3" eb="4">
      <t>ヒ</t>
    </rPh>
    <phoneticPr fontId="2"/>
  </si>
  <si>
    <t>期間</t>
    <rPh sb="0" eb="2">
      <t>キカン</t>
    </rPh>
    <phoneticPr fontId="2"/>
  </si>
  <si>
    <t>支出</t>
    <rPh sb="0" eb="2">
      <t>シシュツ</t>
    </rPh>
    <phoneticPr fontId="2"/>
  </si>
  <si>
    <t>金額</t>
    <rPh sb="0" eb="2">
      <t>キンガク</t>
    </rPh>
    <phoneticPr fontId="2"/>
  </si>
  <si>
    <t>１  選挙の種類　　令和６年４月21日執行　魚津市議会議員選挙</t>
    <rPh sb="3" eb="5">
      <t>センキョ</t>
    </rPh>
    <rPh sb="6" eb="8">
      <t>シュルイ</t>
    </rPh>
    <rPh sb="10" eb="11">
      <t>レイ</t>
    </rPh>
    <rPh sb="11" eb="12">
      <t>カズ</t>
    </rPh>
    <rPh sb="13" eb="14">
      <t>ネン</t>
    </rPh>
    <rPh sb="14" eb="15">
      <t>ヘイネン</t>
    </rPh>
    <rPh sb="15" eb="16">
      <t>ツキ</t>
    </rPh>
    <rPh sb="18" eb="19">
      <t>ニチ</t>
    </rPh>
    <rPh sb="19" eb="21">
      <t>シッコウ</t>
    </rPh>
    <rPh sb="22" eb="29">
      <t>ウオヅシギカイギイン</t>
    </rPh>
    <rPh sb="29" eb="31">
      <t>センキョ</t>
    </rPh>
    <phoneticPr fontId="2"/>
  </si>
  <si>
    <t>又は</t>
    <rPh sb="0" eb="1">
      <t>マタ</t>
    </rPh>
    <phoneticPr fontId="2"/>
  </si>
  <si>
    <t>１  選挙の種類　　令和６年４月21日執行　魚津市長選挙</t>
    <rPh sb="3" eb="5">
      <t>センキョ</t>
    </rPh>
    <rPh sb="6" eb="8">
      <t>シュルイ</t>
    </rPh>
    <rPh sb="10" eb="11">
      <t>レイ</t>
    </rPh>
    <rPh sb="11" eb="12">
      <t>カズ</t>
    </rPh>
    <rPh sb="13" eb="14">
      <t>ネン</t>
    </rPh>
    <rPh sb="14" eb="15">
      <t>ヘイネン</t>
    </rPh>
    <rPh sb="15" eb="16">
      <t>ツキ</t>
    </rPh>
    <rPh sb="18" eb="19">
      <t>ニチ</t>
    </rPh>
    <rPh sb="19" eb="21">
      <t>シッコウ</t>
    </rPh>
    <rPh sb="22" eb="25">
      <t>ウオヅシ</t>
    </rPh>
    <rPh sb="25" eb="26">
      <t>チョウ</t>
    </rPh>
    <rPh sb="26" eb="28">
      <t>センキョ</t>
    </rPh>
    <phoneticPr fontId="2"/>
  </si>
  <si>
    <t>【様式４－10】</t>
  </si>
  <si>
    <r>
      <t xml:space="preserve">
【様式１】　選挙運動費用収支報告書（表紙）
【様式２】　収入の部
【様式３】　支出の部【支出費目別集計表】
【様式４】　支出の部（費目別）【様式４－１～４－10】
【様式５】　支出の部（計）
【様式６】　領収書等を徴し難い事情があった支出の明細書
【様式７】　振込明細書に係る支出目的書
</t>
    </r>
    <r>
      <rPr>
        <sz val="14"/>
        <color auto="1"/>
        <rFont val="ＭＳ ゴシック"/>
      </rPr>
      <t xml:space="preserve">
※【様式５】の出納責任者の氏名は、</t>
    </r>
    <r>
      <rPr>
        <u/>
        <sz val="14"/>
        <color auto="1"/>
        <rFont val="ＭＳ ゴシック"/>
      </rPr>
      <t>記名押印する</t>
    </r>
    <r>
      <rPr>
        <sz val="14"/>
        <color auto="1"/>
        <rFont val="ＭＳ ゴシック"/>
      </rPr>
      <t>、</t>
    </r>
    <r>
      <rPr>
        <u/>
        <sz val="14"/>
        <color auto="1"/>
        <rFont val="ＭＳ ゴシック"/>
      </rPr>
      <t>出納責任者本人が署名する</t>
    </r>
    <r>
      <rPr>
        <sz val="14"/>
        <color auto="1"/>
        <rFont val="ＭＳ ゴシック"/>
      </rPr>
      <t>、又は</t>
    </r>
    <r>
      <rPr>
        <u/>
        <sz val="14"/>
        <color auto="1"/>
        <rFont val="ＭＳ ゴシック"/>
      </rPr>
      <t xml:space="preserve">提出時に出納責
</t>
    </r>
    <r>
      <rPr>
        <sz val="14"/>
        <color auto="1"/>
        <rFont val="ＭＳ ゴシック"/>
      </rPr>
      <t>　</t>
    </r>
    <r>
      <rPr>
        <u/>
        <sz val="14"/>
        <color auto="1"/>
        <rFont val="ＭＳ ゴシック"/>
      </rPr>
      <t>任者本人（代理人の場合は委任状が必要）が出納責任者の身分証明書を持参する方法</t>
    </r>
    <r>
      <rPr>
        <sz val="14"/>
        <color auto="1"/>
        <rFont val="ＭＳ ゴシック"/>
      </rPr>
      <t>のいずれかで確
　認させていただきます。
※</t>
    </r>
    <r>
      <rPr>
        <b/>
        <u/>
        <sz val="14"/>
        <color auto="1"/>
        <rFont val="ＭＳ ゴシック"/>
      </rPr>
      <t>薄い黄色のセル</t>
    </r>
    <r>
      <rPr>
        <sz val="14"/>
        <color auto="1"/>
        <rFont val="ＭＳ ゴシック"/>
      </rPr>
      <t>に入力してください。薄いオレンジ色のセルは自動計算です。</t>
    </r>
    <rPh sb="2" eb="4">
      <t>ヨウシキ</t>
    </rPh>
    <rPh sb="7" eb="9">
      <t>センキョ</t>
    </rPh>
    <rPh sb="9" eb="11">
      <t>ウンドウ</t>
    </rPh>
    <rPh sb="11" eb="13">
      <t>ヒヨウ</t>
    </rPh>
    <rPh sb="13" eb="15">
      <t>シュウシ</t>
    </rPh>
    <rPh sb="15" eb="18">
      <t>ホウコクショ</t>
    </rPh>
    <rPh sb="19" eb="21">
      <t>ヒョウシ</t>
    </rPh>
    <rPh sb="24" eb="26">
      <t>ヨウシキ</t>
    </rPh>
    <rPh sb="29" eb="31">
      <t>シュウニュウ</t>
    </rPh>
    <rPh sb="32" eb="33">
      <t>ブ</t>
    </rPh>
    <rPh sb="35" eb="37">
      <t>ヨウシキ</t>
    </rPh>
    <rPh sb="40" eb="42">
      <t>シシュツ</t>
    </rPh>
    <rPh sb="43" eb="44">
      <t>ブ</t>
    </rPh>
    <rPh sb="45" eb="47">
      <t>シシュツ</t>
    </rPh>
    <rPh sb="47" eb="49">
      <t>ヒモク</t>
    </rPh>
    <rPh sb="49" eb="50">
      <t>ベツ</t>
    </rPh>
    <rPh sb="50" eb="52">
      <t>シュウケイ</t>
    </rPh>
    <rPh sb="52" eb="53">
      <t>ヒョウ</t>
    </rPh>
    <rPh sb="56" eb="58">
      <t>ヨウシキ</t>
    </rPh>
    <rPh sb="61" eb="63">
      <t>シシュツ</t>
    </rPh>
    <rPh sb="64" eb="65">
      <t>ブ</t>
    </rPh>
    <rPh sb="66" eb="68">
      <t>ヒモク</t>
    </rPh>
    <rPh sb="68" eb="69">
      <t>ベツ</t>
    </rPh>
    <rPh sb="71" eb="73">
      <t>ヨウシキ</t>
    </rPh>
    <rPh sb="84" eb="86">
      <t>ヨウシキ</t>
    </rPh>
    <rPh sb="89" eb="91">
      <t>シシュツ</t>
    </rPh>
    <rPh sb="92" eb="93">
      <t>ブ</t>
    </rPh>
    <rPh sb="94" eb="95">
      <t>ケイ</t>
    </rPh>
    <rPh sb="98" eb="100">
      <t>ヨウシキ</t>
    </rPh>
    <rPh sb="103" eb="106">
      <t>リョウシュウショ</t>
    </rPh>
    <rPh sb="106" eb="107">
      <t>ナド</t>
    </rPh>
    <rPh sb="108" eb="109">
      <t>チョウ</t>
    </rPh>
    <rPh sb="110" eb="111">
      <t>ガタ</t>
    </rPh>
    <rPh sb="112" eb="114">
      <t>ジジョウ</t>
    </rPh>
    <rPh sb="118" eb="120">
      <t>シシュツ</t>
    </rPh>
    <rPh sb="121" eb="124">
      <t>メイサイショ</t>
    </rPh>
    <rPh sb="126" eb="128">
      <t>ヨウシキ</t>
    </rPh>
    <rPh sb="131" eb="133">
      <t>フリコミ</t>
    </rPh>
    <rPh sb="133" eb="136">
      <t>メイサイショ</t>
    </rPh>
    <rPh sb="137" eb="138">
      <t>カカ</t>
    </rPh>
    <rPh sb="139" eb="141">
      <t>シシュツ</t>
    </rPh>
    <rPh sb="141" eb="143">
      <t>モクテキ</t>
    </rPh>
    <rPh sb="143" eb="144">
      <t>ショ</t>
    </rPh>
    <rPh sb="148" eb="150">
      <t>ヨウシキ</t>
    </rPh>
    <rPh sb="153" eb="155">
      <t>スイトウ</t>
    </rPh>
    <rPh sb="175" eb="177">
      <t>ホンニン</t>
    </rPh>
    <rPh sb="178" eb="180">
      <t>ショメイ</t>
    </rPh>
    <rPh sb="183" eb="184">
      <t>マタ</t>
    </rPh>
    <rPh sb="185" eb="187">
      <t>テイシュツ</t>
    </rPh>
    <rPh sb="187" eb="188">
      <t>ジ</t>
    </rPh>
    <rPh sb="199" eb="202">
      <t>ダイリニン</t>
    </rPh>
    <rPh sb="203" eb="205">
      <t>バアイ</t>
    </rPh>
    <rPh sb="206" eb="209">
      <t>イニンジョウ</t>
    </rPh>
    <rPh sb="210" eb="212">
      <t>ヒツヨウ</t>
    </rPh>
    <rPh sb="220" eb="222">
      <t>ミブン</t>
    </rPh>
    <rPh sb="222" eb="225">
      <t>ショウメイショ</t>
    </rPh>
    <rPh sb="226" eb="228">
      <t>ジサン</t>
    </rPh>
    <rPh sb="230" eb="232">
      <t>ホウホウ</t>
    </rPh>
    <rPh sb="238" eb="239">
      <t>カク</t>
    </rPh>
    <rPh sb="241" eb="242">
      <t>ニン</t>
    </rPh>
    <rPh sb="255" eb="256">
      <t>ウス</t>
    </rPh>
    <rPh sb="257" eb="259">
      <t>キイロ</t>
    </rPh>
    <rPh sb="263" eb="265">
      <t>ニュウリョク</t>
    </rPh>
    <rPh sb="272" eb="273">
      <t>ウス</t>
    </rPh>
    <rPh sb="278" eb="279">
      <t>イロ</t>
    </rPh>
    <rPh sb="283" eb="285">
      <t>ジドウ</t>
    </rPh>
    <rPh sb="285" eb="287">
      <t>ケイサン</t>
    </rPh>
    <phoneticPr fontId="2"/>
  </si>
  <si>
    <r>
      <t>　※収支報告書は</t>
    </r>
    <r>
      <rPr>
        <u/>
        <sz val="14"/>
        <color auto="1"/>
        <rFont val="ＭＳ ゴシック"/>
      </rPr>
      <t>２部</t>
    </r>
    <r>
      <rPr>
        <sz val="14"/>
        <color auto="1"/>
        <rFont val="ＭＳ ゴシック"/>
      </rPr>
      <t>提出してください。（１部は受付印を押して返却します。）
　※</t>
    </r>
    <r>
      <rPr>
        <b/>
        <sz val="14"/>
        <color auto="1"/>
        <rFont val="ＭＳ ゴシック"/>
      </rPr>
      <t>エクセルデータをＵＳＢメモリ等で持参してください。こちらで印刷いたします。</t>
    </r>
    <rPh sb="2" eb="4">
      <t>シュウシ</t>
    </rPh>
    <rPh sb="4" eb="7">
      <t>ホウコクショ</t>
    </rPh>
    <rPh sb="9" eb="10">
      <t>ブ</t>
    </rPh>
    <rPh sb="10" eb="12">
      <t>テイシュツ</t>
    </rPh>
    <rPh sb="21" eb="22">
      <t>ブ</t>
    </rPh>
    <rPh sb="23" eb="25">
      <t>ウケツケ</t>
    </rPh>
    <rPh sb="25" eb="26">
      <t>イン</t>
    </rPh>
    <rPh sb="27" eb="28">
      <t>オ</t>
    </rPh>
    <rPh sb="30" eb="32">
      <t>ヘンキャク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</si>
</sst>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m&quot;月&quot;d&quot;日&quot;;@"/>
    <numFmt numFmtId="178" formatCode="#,##0_);[Red]\(#,##0\)"/>
    <numFmt numFmtId="179" formatCode="#,##0_ &quot;　円&quot;"/>
    <numFmt numFmtId="180" formatCode="#,##0_ "/>
    <numFmt numFmtId="181" formatCode="#,##0.00_);[Red]\(#,##0.00\)"/>
    <numFmt numFmtId="182" formatCode="[$-411]ggge&quot;年&quot;m&quot;月&quot;d&quot;日&quot;;@"/>
    <numFmt numFmtId="183" formatCode="#,##0&quot;円&quot;"/>
  </numFmts>
  <fonts count="39">
    <font>
      <sz val="11"/>
      <color auto="1"/>
      <name val="ＭＳ Ｐゴシック"/>
      <family val="3"/>
    </font>
    <font>
      <sz val="11"/>
      <color auto="1"/>
      <name val="ＭＳ Ｐゴシック"/>
      <family val="3"/>
    </font>
    <font>
      <sz val="6"/>
      <color auto="1"/>
      <name val="ＭＳ Ｐゴシック"/>
      <family val="3"/>
    </font>
    <font>
      <sz val="11"/>
      <color auto="1"/>
      <name val="ＭＳ ゴシック"/>
      <family val="3"/>
    </font>
    <font>
      <sz val="24"/>
      <color auto="1"/>
      <name val="ＭＳ ゴシック"/>
      <family val="3"/>
    </font>
    <font>
      <sz val="20"/>
      <color auto="1"/>
      <name val="ＭＳ ゴシック"/>
      <family val="3"/>
    </font>
    <font>
      <sz val="14"/>
      <color auto="1"/>
      <name val="ＭＳ ゴシック"/>
      <family val="3"/>
    </font>
    <font>
      <b/>
      <sz val="24"/>
      <color auto="1"/>
      <name val="ＭＳ 明朝"/>
      <family val="1"/>
    </font>
    <font>
      <sz val="12"/>
      <color auto="1"/>
      <name val="ＭＳ 明朝"/>
      <family val="1"/>
    </font>
    <font>
      <sz val="12"/>
      <color auto="1"/>
      <name val="ＭＳ Ｐ明朝"/>
      <family val="1"/>
    </font>
    <font>
      <sz val="10"/>
      <color auto="1"/>
      <name val="ＭＳ 明朝"/>
      <family val="1"/>
    </font>
    <font>
      <sz val="11"/>
      <color auto="1"/>
      <name val="ＭＳ Ｐ明朝"/>
      <family val="1"/>
    </font>
    <font>
      <sz val="12"/>
      <color auto="1"/>
      <name val="ＭＳ Ｐゴシック"/>
      <family val="3"/>
    </font>
    <font>
      <sz val="11"/>
      <color auto="1"/>
      <name val="ＭＳ 明朝"/>
      <family val="1"/>
    </font>
    <font>
      <sz val="14"/>
      <color auto="1"/>
      <name val="ＭＳ 明朝"/>
      <family val="1"/>
    </font>
    <font>
      <sz val="18"/>
      <color auto="1"/>
      <name val="ＭＳ 明朝"/>
      <family val="1"/>
    </font>
    <font>
      <sz val="14"/>
      <color auto="1"/>
      <name val="ＭＳ Ｐゴシック"/>
      <family val="3"/>
    </font>
    <font>
      <sz val="11"/>
      <color rgb="FF0070C0"/>
      <name val="ＭＳ Ｐゴシック"/>
      <family val="3"/>
    </font>
    <font>
      <sz val="14"/>
      <color auto="1"/>
      <name val="ＭＳ Ｐ明朝"/>
      <family val="1"/>
    </font>
    <font>
      <sz val="10"/>
      <color auto="1"/>
      <name val="ＭＳ Ｐ明朝"/>
      <family val="1"/>
    </font>
    <font>
      <sz val="11"/>
      <color indexed="63"/>
      <name val="ＭＳ Ｐ明朝"/>
      <family val="1"/>
    </font>
    <font>
      <sz val="9"/>
      <color auto="1"/>
      <name val="ＭＳ Ｐ明朝"/>
      <family val="1"/>
    </font>
    <font>
      <sz val="10"/>
      <color indexed="63"/>
      <name val="ＭＳ 明朝"/>
    </font>
    <font>
      <sz val="9"/>
      <color auto="1"/>
      <name val="ＭＳ 明朝"/>
    </font>
    <font>
      <b/>
      <sz val="28"/>
      <color rgb="FFFF0000"/>
      <name val="ＭＳ ゴシック"/>
      <family val="3"/>
    </font>
    <font>
      <sz val="11"/>
      <color rgb="FFFF0000"/>
      <name val="ＭＳ Ｐ明朝"/>
      <family val="1"/>
    </font>
    <font>
      <sz val="11"/>
      <color rgb="FF0070C0"/>
      <name val="ＭＳ Ｐ明朝"/>
      <family val="1"/>
    </font>
    <font>
      <b/>
      <sz val="11"/>
      <color auto="1"/>
      <name val="ＭＳ Ｐ明朝"/>
      <family val="1"/>
    </font>
    <font>
      <b/>
      <sz val="11"/>
      <color rgb="FFFF0000"/>
      <name val="ＭＳ Ｐ明朝"/>
      <family val="1"/>
    </font>
    <font>
      <b/>
      <sz val="16"/>
      <color rgb="FFFF0000"/>
      <name val="ＭＳ Ｐゴシック"/>
      <family val="3"/>
    </font>
    <font>
      <sz val="11"/>
      <color theme="7" tint="0.6"/>
      <name val="ＭＳ Ｐ明朝"/>
      <family val="1"/>
    </font>
    <font>
      <sz val="9"/>
      <color indexed="63"/>
      <name val="ＭＳ 明朝"/>
    </font>
    <font>
      <sz val="7"/>
      <color auto="1"/>
      <name val="ＭＳ Ｐ明朝"/>
      <family val="1"/>
    </font>
    <font>
      <sz val="16"/>
      <color auto="1"/>
      <name val="ＭＳ Ｐ明朝"/>
      <family val="1"/>
    </font>
    <font>
      <b/>
      <sz val="24"/>
      <color auto="1"/>
      <name val="ＭＳ Ｐ明朝"/>
      <family val="1"/>
    </font>
    <font>
      <sz val="13"/>
      <color auto="1"/>
      <name val="ＭＳ Ｐ明朝"/>
      <family val="1"/>
    </font>
    <font>
      <sz val="14"/>
      <color auto="1"/>
      <name val="HG創英角ﾎﾟｯﾌﾟ体"/>
      <family val="3"/>
    </font>
    <font>
      <sz val="12"/>
      <color auto="1"/>
      <name val="ＭＳ ゴシック"/>
      <family val="3"/>
    </font>
    <font>
      <u/>
      <sz val="12"/>
      <color auto="1"/>
      <name val="ＭＳ ゴシック"/>
      <family val="3"/>
    </font>
  </fonts>
  <fills count="9">
    <fill>
      <patternFill patternType="none"/>
    </fill>
    <fill>
      <patternFill patternType="gray125"/>
    </fill>
    <fill>
      <patternFill patternType="solid">
        <fgColor rgb="FFFFFFBE"/>
        <bgColor indexed="64"/>
      </patternFill>
    </fill>
    <fill>
      <patternFill patternType="solid">
        <fgColor theme="9" tint="0.8"/>
        <bgColor indexed="64"/>
      </patternFill>
    </fill>
    <fill>
      <patternFill patternType="solid">
        <fgColor theme="0" tint="-0.15"/>
        <bgColor indexed="64"/>
      </patternFill>
    </fill>
    <fill>
      <patternFill patternType="solid">
        <fgColor rgb="FFFFFF00"/>
        <bgColor indexed="64"/>
      </patternFill>
    </fill>
    <fill>
      <patternFill patternType="solid">
        <fgColor theme="0" tint="-0.25"/>
        <bgColor indexed="64"/>
      </patternFill>
    </fill>
    <fill>
      <patternFill patternType="solid">
        <fgColor theme="8" tint="0.8"/>
        <bgColor indexed="64"/>
      </patternFill>
    </fill>
    <fill>
      <patternFill patternType="solid">
        <fgColor indexed="43"/>
        <bgColor indexed="64"/>
      </patternFill>
    </fill>
  </fills>
  <borders count="14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55"/>
      </left>
      <right style="thin">
        <color indexed="55"/>
      </right>
      <top style="medium">
        <color indexed="55"/>
      </top>
      <bottom style="thin">
        <color indexed="55"/>
      </bottom>
      <diagonal/>
    </border>
    <border>
      <left style="medium">
        <color indexed="55"/>
      </left>
      <right style="thin">
        <color indexed="55"/>
      </right>
      <top style="thin">
        <color indexed="55"/>
      </top>
      <bottom style="thin">
        <color indexed="55"/>
      </bottom>
      <diagonal/>
    </border>
    <border>
      <left style="medium">
        <color indexed="55"/>
      </left>
      <right style="thin">
        <color indexed="55"/>
      </right>
      <top style="thin">
        <color indexed="55"/>
      </top>
      <bottom/>
      <diagonal/>
    </border>
    <border>
      <left style="medium">
        <color indexed="55"/>
      </left>
      <right style="thin">
        <color indexed="55"/>
      </right>
      <top style="double">
        <color indexed="55"/>
      </top>
      <bottom style="thin">
        <color indexed="55"/>
      </bottom>
      <diagonal/>
    </border>
    <border>
      <left style="medium">
        <color indexed="55"/>
      </left>
      <right style="thin">
        <color indexed="55"/>
      </right>
      <top style="thin">
        <color indexed="55"/>
      </top>
      <bottom style="double">
        <color indexed="55"/>
      </bottom>
      <diagonal/>
    </border>
    <border>
      <left style="medium">
        <color indexed="55"/>
      </left>
      <right style="thin">
        <color indexed="55"/>
      </right>
      <top/>
      <bottom style="thin">
        <color indexed="55"/>
      </bottom>
      <diagonal/>
    </border>
    <border>
      <left style="medium">
        <color indexed="55"/>
      </left>
      <right style="thin">
        <color indexed="55"/>
      </right>
      <top style="thin">
        <color indexed="55"/>
      </top>
      <bottom style="medium">
        <color indexed="55"/>
      </bottom>
      <diagonal/>
    </border>
    <border>
      <left style="thin">
        <color indexed="55"/>
      </left>
      <right style="thin">
        <color indexed="55"/>
      </right>
      <top style="medium">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medium">
        <color indexed="55"/>
      </bottom>
      <diagonal/>
    </border>
    <border>
      <left style="thin">
        <color indexed="55"/>
      </left>
      <right/>
      <top style="thin">
        <color indexed="55"/>
      </top>
      <bottom style="thin">
        <color indexed="55"/>
      </bottom>
      <diagonal/>
    </border>
    <border>
      <left style="thin">
        <color indexed="55"/>
      </left>
      <right/>
      <top style="thin">
        <color indexed="55"/>
      </top>
      <bottom style="double">
        <color indexed="55"/>
      </bottom>
      <diagonal/>
    </border>
    <border>
      <left style="thin">
        <color indexed="55"/>
      </left>
      <right/>
      <top style="double">
        <color indexed="55"/>
      </top>
      <bottom style="thin">
        <color indexed="55"/>
      </bottom>
      <diagonal/>
    </border>
    <border>
      <left style="thin">
        <color indexed="55"/>
      </left>
      <right/>
      <top style="thin">
        <color indexed="55"/>
      </top>
      <bottom style="medium">
        <color indexed="55"/>
      </bottom>
      <diagonal/>
    </border>
    <border>
      <left style="thin">
        <color indexed="55"/>
      </left>
      <right/>
      <top style="medium">
        <color indexed="55"/>
      </top>
      <bottom/>
      <diagonal/>
    </border>
    <border>
      <left style="thin">
        <color indexed="55"/>
      </left>
      <right/>
      <top/>
      <bottom style="medium">
        <color indexed="55"/>
      </bottom>
      <diagonal/>
    </border>
    <border>
      <left/>
      <right/>
      <top style="medium">
        <color indexed="55"/>
      </top>
      <bottom/>
      <diagonal/>
    </border>
    <border>
      <left/>
      <right/>
      <top/>
      <bottom style="medium">
        <color indexed="55"/>
      </bottom>
      <diagonal/>
    </border>
    <border>
      <left style="thin">
        <color indexed="55"/>
      </left>
      <right/>
      <top style="medium">
        <color indexed="55"/>
      </top>
      <bottom style="thin">
        <color indexed="55"/>
      </bottom>
      <diagonal/>
    </border>
    <border>
      <left/>
      <right style="thin">
        <color indexed="55"/>
      </right>
      <top style="medium">
        <color indexed="55"/>
      </top>
      <bottom style="thin">
        <color indexed="55"/>
      </bottom>
      <diagonal/>
    </border>
    <border>
      <left/>
      <right style="thin">
        <color indexed="55"/>
      </right>
      <top style="thin">
        <color indexed="55"/>
      </top>
      <bottom style="medium">
        <color indexed="55"/>
      </bottom>
      <diagonal/>
    </border>
    <border>
      <left style="thin">
        <color indexed="55"/>
      </left>
      <right style="medium">
        <color indexed="55"/>
      </right>
      <top style="medium">
        <color indexed="55"/>
      </top>
      <bottom style="thin">
        <color indexed="55"/>
      </bottom>
      <diagonal/>
    </border>
    <border>
      <left style="thin">
        <color indexed="55"/>
      </left>
      <right style="medium">
        <color indexed="55"/>
      </right>
      <top style="thin">
        <color indexed="55"/>
      </top>
      <bottom style="thin">
        <color indexed="55"/>
      </bottom>
      <diagonal/>
    </border>
    <border>
      <left style="thin">
        <color indexed="55"/>
      </left>
      <right style="medium">
        <color indexed="55"/>
      </right>
      <top style="thin">
        <color indexed="55"/>
      </top>
      <bottom/>
      <diagonal/>
    </border>
    <border>
      <left style="thin">
        <color indexed="55"/>
      </left>
      <right style="medium">
        <color indexed="55"/>
      </right>
      <top style="double">
        <color indexed="55"/>
      </top>
      <bottom style="thin">
        <color indexed="55"/>
      </bottom>
      <diagonal/>
    </border>
    <border>
      <left style="thin">
        <color indexed="55"/>
      </left>
      <right style="medium">
        <color indexed="55"/>
      </right>
      <top style="thin">
        <color indexed="55"/>
      </top>
      <bottom style="double">
        <color indexed="55"/>
      </bottom>
      <diagonal/>
    </border>
    <border>
      <left style="thin">
        <color indexed="55"/>
      </left>
      <right style="medium">
        <color indexed="55"/>
      </right>
      <top/>
      <bottom style="thin">
        <color indexed="55"/>
      </bottom>
      <diagonal/>
    </border>
    <border>
      <left/>
      <right style="medium">
        <color indexed="55"/>
      </right>
      <top style="medium">
        <color indexed="55"/>
      </top>
      <bottom style="thin">
        <color indexed="55"/>
      </bottom>
      <diagonal/>
    </border>
    <border>
      <left/>
      <right style="medium">
        <color indexed="55"/>
      </right>
      <top style="thin">
        <color indexed="55"/>
      </top>
      <bottom style="medium">
        <color indexed="55"/>
      </bottom>
      <diagonal/>
    </border>
    <border>
      <left style="medium">
        <color indexed="55"/>
      </left>
      <right/>
      <top style="medium">
        <color indexed="55"/>
      </top>
      <bottom style="thin">
        <color indexed="55"/>
      </bottom>
      <diagonal/>
    </border>
    <border>
      <left style="medium">
        <color indexed="55"/>
      </left>
      <right/>
      <top style="double">
        <color indexed="55"/>
      </top>
      <bottom style="medium">
        <color indexed="55"/>
      </bottom>
      <diagonal/>
    </border>
    <border>
      <left/>
      <right/>
      <top style="medium">
        <color indexed="55"/>
      </top>
      <bottom style="thin">
        <color indexed="55"/>
      </bottom>
      <diagonal/>
    </border>
    <border>
      <left/>
      <right/>
      <top style="double">
        <color indexed="55"/>
      </top>
      <bottom style="medium">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55"/>
      </right>
      <top style="double">
        <color indexed="55"/>
      </top>
      <bottom style="medium">
        <color indexed="55"/>
      </bottom>
      <diagonal/>
    </border>
    <border>
      <left style="thin">
        <color indexed="55"/>
      </left>
      <right/>
      <top style="double">
        <color indexed="55"/>
      </top>
      <bottom style="medium">
        <color indexed="55"/>
      </bottom>
      <diagonal/>
    </border>
    <border>
      <left/>
      <right style="medium">
        <color indexed="55"/>
      </right>
      <top style="medium">
        <color indexed="55"/>
      </top>
      <bottom/>
      <diagonal/>
    </border>
    <border>
      <left/>
      <right style="medium">
        <color indexed="55"/>
      </right>
      <top style="thin">
        <color indexed="55"/>
      </top>
      <bottom style="thin">
        <color indexed="55"/>
      </bottom>
      <diagonal/>
    </border>
    <border>
      <left/>
      <right style="medium">
        <color indexed="55"/>
      </right>
      <top style="double">
        <color indexed="55"/>
      </top>
      <bottom style="medium">
        <color indexed="55"/>
      </bottom>
      <diagonal/>
    </border>
    <border>
      <left style="medium">
        <color indexed="55"/>
      </left>
      <right/>
      <top style="thin">
        <color indexed="55"/>
      </top>
      <bottom style="thin">
        <color indexed="55"/>
      </bottom>
      <diagonal/>
    </border>
    <border>
      <left style="medium">
        <color indexed="55"/>
      </left>
      <right style="thin">
        <color indexed="55"/>
      </right>
      <top style="double">
        <color indexed="55"/>
      </top>
      <bottom style="medium">
        <color indexed="55"/>
      </bottom>
      <diagonal/>
    </border>
    <border>
      <left style="thin">
        <color theme="0" tint="-0.35"/>
      </left>
      <right style="thin">
        <color theme="0" tint="-0.35"/>
      </right>
      <top style="thin">
        <color theme="0" tint="-0.35"/>
      </top>
      <bottom style="thin">
        <color theme="0" tint="-0.35"/>
      </bottom>
      <diagonal/>
    </border>
    <border>
      <left style="thin">
        <color indexed="55"/>
      </left>
      <right style="thin">
        <color indexed="55"/>
      </right>
      <top style="double">
        <color indexed="55"/>
      </top>
      <bottom style="medium">
        <color indexed="55"/>
      </bottom>
      <diagonal/>
    </border>
    <border>
      <left style="thin">
        <color indexed="55"/>
      </left>
      <right style="thin">
        <color indexed="55"/>
      </right>
      <top style="medium">
        <color indexed="55"/>
      </top>
      <bottom/>
      <diagonal/>
    </border>
    <border>
      <left style="thin">
        <color indexed="55"/>
      </left>
      <right style="medium">
        <color indexed="55"/>
      </right>
      <top style="double">
        <color indexed="55"/>
      </top>
      <bottom style="medium">
        <color indexed="55"/>
      </bottom>
      <diagonal/>
    </border>
    <border>
      <left style="thin">
        <color indexed="64"/>
      </left>
      <right/>
      <top style="thin">
        <color indexed="64"/>
      </top>
      <bottom style="thin">
        <color indexed="64"/>
      </bottom>
      <diagonal/>
    </border>
    <border>
      <left style="thin">
        <color theme="0" tint="-0.35"/>
      </left>
      <right style="thin">
        <color theme="0" tint="-0.35"/>
      </right>
      <top/>
      <bottom style="thin">
        <color theme="0" tint="-0.35"/>
      </bottom>
      <diagonal/>
    </border>
    <border>
      <left style="thin">
        <color theme="0" tint="-0.35"/>
      </left>
      <right style="thin">
        <color theme="0" tint="-0.35"/>
      </right>
      <top style="thin">
        <color theme="0" tint="-0.35"/>
      </top>
      <bottom/>
      <diagonal/>
    </border>
    <border diagonalDown="1">
      <left style="medium">
        <color indexed="55"/>
      </left>
      <right style="thin">
        <color indexed="55"/>
      </right>
      <top style="medium">
        <color indexed="55"/>
      </top>
      <bottom style="thin">
        <color indexed="55"/>
      </bottom>
      <diagonal style="thin">
        <color indexed="55"/>
      </diagonal>
    </border>
    <border diagonalDown="1">
      <left style="medium">
        <color indexed="55"/>
      </left>
      <right style="thin">
        <color indexed="55"/>
      </right>
      <top style="thin">
        <color indexed="55"/>
      </top>
      <bottom style="thin">
        <color indexed="55"/>
      </bottom>
      <diagonal style="thin">
        <color indexed="55"/>
      </diagonal>
    </border>
    <border diagonalDown="1">
      <left style="thin">
        <color indexed="55"/>
      </left>
      <right style="thin">
        <color indexed="55"/>
      </right>
      <top style="medium">
        <color indexed="55"/>
      </top>
      <bottom style="thin">
        <color indexed="55"/>
      </bottom>
      <diagonal style="thin">
        <color indexed="55"/>
      </diagonal>
    </border>
    <border diagonalDown="1">
      <left style="thin">
        <color indexed="55"/>
      </left>
      <right style="thin">
        <color indexed="55"/>
      </right>
      <top style="thin">
        <color indexed="55"/>
      </top>
      <bottom style="thin">
        <color indexed="55"/>
      </bottom>
      <diagonal style="thin">
        <color indexed="55"/>
      </diagonal>
    </border>
    <border>
      <left style="thin">
        <color indexed="55"/>
      </left>
      <right/>
      <top/>
      <bottom style="thin">
        <color indexed="55"/>
      </bottom>
      <diagonal/>
    </border>
    <border>
      <left/>
      <right/>
      <top/>
      <bottom style="thin">
        <color indexed="55"/>
      </bottom>
      <diagonal/>
    </border>
    <border>
      <left/>
      <right/>
      <top style="thin">
        <color indexed="55"/>
      </top>
      <bottom style="double">
        <color indexed="55"/>
      </bottom>
      <diagonal/>
    </border>
    <border>
      <left/>
      <right/>
      <top style="double">
        <color indexed="55"/>
      </top>
      <bottom style="thin">
        <color indexed="55"/>
      </bottom>
      <diagonal/>
    </border>
    <border>
      <left/>
      <right/>
      <top style="thin">
        <color indexed="55"/>
      </top>
      <bottom style="medium">
        <color indexed="55"/>
      </bottom>
      <diagonal/>
    </border>
    <border>
      <left/>
      <right style="thin">
        <color indexed="55"/>
      </right>
      <top style="medium">
        <color indexed="55"/>
      </top>
      <bottom/>
      <diagonal/>
    </border>
    <border>
      <left/>
      <right style="thin">
        <color indexed="55"/>
      </right>
      <top/>
      <bottom style="thin">
        <color indexed="55"/>
      </bottom>
      <diagonal/>
    </border>
    <border>
      <left/>
      <right style="thin">
        <color indexed="55"/>
      </right>
      <top style="thin">
        <color indexed="55"/>
      </top>
      <bottom style="double">
        <color indexed="55"/>
      </bottom>
      <diagonal/>
    </border>
    <border>
      <left/>
      <right style="thin">
        <color indexed="55"/>
      </right>
      <top style="double">
        <color indexed="55"/>
      </top>
      <bottom style="thin">
        <color indexed="55"/>
      </bottom>
      <diagonal/>
    </border>
    <border diagonalDown="1">
      <left style="thin">
        <color indexed="55"/>
      </left>
      <right/>
      <top style="medium">
        <color indexed="55"/>
      </top>
      <bottom/>
      <diagonal style="thin">
        <color indexed="64"/>
      </diagonal>
    </border>
    <border diagonalDown="1">
      <left style="thin">
        <color indexed="55"/>
      </left>
      <right/>
      <top/>
      <bottom style="thin">
        <color indexed="55"/>
      </bottom>
      <diagonal style="thin">
        <color indexed="64"/>
      </diagonal>
    </border>
    <border diagonalDown="1">
      <left style="thin">
        <color indexed="55"/>
      </left>
      <right/>
      <top style="thin">
        <color indexed="55"/>
      </top>
      <bottom style="thin">
        <color indexed="55"/>
      </bottom>
      <diagonal style="thin">
        <color indexed="64"/>
      </diagonal>
    </border>
    <border diagonalDown="1">
      <left style="thin">
        <color indexed="55"/>
      </left>
      <right/>
      <top style="thin">
        <color indexed="55"/>
      </top>
      <bottom style="double">
        <color indexed="55"/>
      </bottom>
      <diagonal style="thin">
        <color indexed="64"/>
      </diagonal>
    </border>
    <border diagonalDown="1">
      <left style="thin">
        <color indexed="55"/>
      </left>
      <right/>
      <top style="double">
        <color indexed="55"/>
      </top>
      <bottom style="thin">
        <color indexed="55"/>
      </bottom>
      <diagonal style="thin">
        <color indexed="64"/>
      </diagonal>
    </border>
    <border diagonalDown="1">
      <left style="thin">
        <color indexed="55"/>
      </left>
      <right/>
      <top style="thin">
        <color indexed="55"/>
      </top>
      <bottom style="medium">
        <color indexed="55"/>
      </bottom>
      <diagonal style="thin">
        <color indexed="64"/>
      </diagonal>
    </border>
    <border diagonalDown="1">
      <left/>
      <right style="thin">
        <color indexed="55"/>
      </right>
      <top style="medium">
        <color indexed="55"/>
      </top>
      <bottom/>
      <diagonal style="thin">
        <color indexed="64"/>
      </diagonal>
    </border>
    <border diagonalDown="1">
      <left/>
      <right style="thin">
        <color indexed="55"/>
      </right>
      <top/>
      <bottom style="thin">
        <color indexed="55"/>
      </bottom>
      <diagonal style="thin">
        <color indexed="64"/>
      </diagonal>
    </border>
    <border diagonalDown="1">
      <left/>
      <right/>
      <top style="thin">
        <color indexed="55"/>
      </top>
      <bottom style="thin">
        <color indexed="55"/>
      </bottom>
      <diagonal style="thin">
        <color indexed="64"/>
      </diagonal>
    </border>
    <border diagonalDown="1">
      <left/>
      <right style="thin">
        <color indexed="55"/>
      </right>
      <top style="thin">
        <color indexed="55"/>
      </top>
      <bottom style="thin">
        <color indexed="55"/>
      </bottom>
      <diagonal style="thin">
        <color indexed="64"/>
      </diagonal>
    </border>
    <border diagonalDown="1">
      <left/>
      <right style="thin">
        <color indexed="55"/>
      </right>
      <top style="thin">
        <color indexed="55"/>
      </top>
      <bottom style="double">
        <color indexed="55"/>
      </bottom>
      <diagonal style="thin">
        <color indexed="64"/>
      </diagonal>
    </border>
    <border diagonalDown="1">
      <left/>
      <right style="thin">
        <color indexed="55"/>
      </right>
      <top style="double">
        <color indexed="55"/>
      </top>
      <bottom style="thin">
        <color indexed="55"/>
      </bottom>
      <diagonal style="thin">
        <color indexed="64"/>
      </diagonal>
    </border>
    <border diagonalDown="1">
      <left/>
      <right style="thin">
        <color indexed="55"/>
      </right>
      <top style="thin">
        <color indexed="55"/>
      </top>
      <bottom style="medium">
        <color indexed="55"/>
      </bottom>
      <diagonal style="thin">
        <color indexed="64"/>
      </diagonal>
    </border>
    <border diagonalDown="1">
      <left style="thin">
        <color indexed="55"/>
      </left>
      <right style="thin">
        <color indexed="55"/>
      </right>
      <top style="medium">
        <color indexed="55"/>
      </top>
      <bottom style="thin">
        <color indexed="55"/>
      </bottom>
      <diagonal style="thin">
        <color indexed="64"/>
      </diagonal>
    </border>
    <border diagonalDown="1">
      <left style="thin">
        <color indexed="55"/>
      </left>
      <right/>
      <top style="thin">
        <color indexed="55"/>
      </top>
      <bottom/>
      <diagonal style="thin">
        <color indexed="64"/>
      </diagonal>
    </border>
    <border diagonalUp="1">
      <left style="thin">
        <color indexed="55"/>
      </left>
      <right/>
      <top style="thin">
        <color indexed="55"/>
      </top>
      <bottom style="medium">
        <color indexed="55"/>
      </bottom>
      <diagonal style="thin">
        <color indexed="64"/>
      </diagonal>
    </border>
    <border diagonalDown="1">
      <left/>
      <right style="thin">
        <color indexed="55"/>
      </right>
      <top style="thin">
        <color indexed="55"/>
      </top>
      <bottom/>
      <diagonal style="thin">
        <color indexed="64"/>
      </diagonal>
    </border>
    <border diagonalUp="1">
      <left/>
      <right style="thin">
        <color indexed="55"/>
      </right>
      <top style="thin">
        <color indexed="55"/>
      </top>
      <bottom style="medium">
        <color indexed="55"/>
      </bottom>
      <diagonal style="thin">
        <color indexed="64"/>
      </diagonal>
    </border>
    <border diagonalDown="1">
      <left style="thin">
        <color indexed="55"/>
      </left>
      <right style="thin">
        <color indexed="55"/>
      </right>
      <top style="thin">
        <color indexed="55"/>
      </top>
      <bottom style="thin">
        <color indexed="55"/>
      </bottom>
      <diagonal style="thin">
        <color indexed="64"/>
      </diagonal>
    </border>
    <border diagonalDown="1">
      <left style="thin">
        <color indexed="55"/>
      </left>
      <right style="thin">
        <color indexed="55"/>
      </right>
      <top style="thin">
        <color indexed="55"/>
      </top>
      <bottom/>
      <diagonal style="thin">
        <color indexed="64"/>
      </diagonal>
    </border>
    <border diagonalDown="1">
      <left style="thin">
        <color indexed="55"/>
      </left>
      <right style="thin">
        <color indexed="55"/>
      </right>
      <top style="double">
        <color indexed="55"/>
      </top>
      <bottom style="thin">
        <color indexed="55"/>
      </bottom>
      <diagonal style="thin">
        <color indexed="64"/>
      </diagonal>
    </border>
    <border diagonalDown="1">
      <left style="thin">
        <color indexed="55"/>
      </left>
      <right style="thin">
        <color indexed="55"/>
      </right>
      <top style="thin">
        <color indexed="55"/>
      </top>
      <bottom style="double">
        <color indexed="55"/>
      </bottom>
      <diagonal style="thin">
        <color indexed="64"/>
      </diagonal>
    </border>
    <border diagonalDown="1">
      <left style="thin">
        <color indexed="55"/>
      </left>
      <right style="thin">
        <color indexed="55"/>
      </right>
      <top/>
      <bottom style="thin">
        <color indexed="55"/>
      </bottom>
      <diagonal style="thin">
        <color indexed="64"/>
      </diagonal>
    </border>
    <border diagonalDown="1">
      <left style="thin">
        <color indexed="55"/>
      </left>
      <right style="thin">
        <color indexed="55"/>
      </right>
      <top style="thin">
        <color indexed="55"/>
      </top>
      <bottom style="medium">
        <color indexed="55"/>
      </bottom>
      <diagonal style="thin">
        <color indexed="64"/>
      </diagonal>
    </border>
    <border diagonalUp="1">
      <left style="thin">
        <color indexed="55"/>
      </left>
      <right style="thin">
        <color indexed="55"/>
      </right>
      <top style="thin">
        <color indexed="55"/>
      </top>
      <bottom style="medium">
        <color indexed="55"/>
      </bottom>
      <diagonal style="thin">
        <color indexed="64"/>
      </diagonal>
    </border>
    <border diagonalDown="1">
      <left style="thin">
        <color indexed="55"/>
      </left>
      <right style="thin">
        <color indexed="55"/>
      </right>
      <top style="medium">
        <color indexed="55"/>
      </top>
      <bottom/>
      <diagonal style="thin">
        <color indexed="64"/>
      </diagonal>
    </border>
    <border diagonalDown="1">
      <left/>
      <right style="medium">
        <color indexed="55"/>
      </right>
      <top style="medium">
        <color indexed="55"/>
      </top>
      <bottom/>
      <diagonal style="thin">
        <color indexed="64"/>
      </diagonal>
    </border>
    <border diagonalDown="1">
      <left/>
      <right style="medium">
        <color indexed="55"/>
      </right>
      <top/>
      <bottom style="thin">
        <color indexed="55"/>
      </bottom>
      <diagonal style="thin">
        <color indexed="64"/>
      </diagonal>
    </border>
    <border diagonalDown="1">
      <left/>
      <right style="medium">
        <color indexed="55"/>
      </right>
      <top style="thin">
        <color indexed="55"/>
      </top>
      <bottom style="thin">
        <color indexed="55"/>
      </bottom>
      <diagonal style="thin">
        <color indexed="64"/>
      </diagonal>
    </border>
    <border diagonalDown="1">
      <left/>
      <right style="medium">
        <color indexed="55"/>
      </right>
      <top style="thin">
        <color indexed="55"/>
      </top>
      <bottom/>
      <diagonal style="thin">
        <color indexed="64"/>
      </diagonal>
    </border>
    <border diagonalDown="1">
      <left/>
      <right style="medium">
        <color indexed="55"/>
      </right>
      <top style="double">
        <color indexed="55"/>
      </top>
      <bottom style="thin">
        <color indexed="55"/>
      </bottom>
      <diagonal style="thin">
        <color indexed="64"/>
      </diagonal>
    </border>
    <border diagonalDown="1">
      <left/>
      <right style="medium">
        <color indexed="55"/>
      </right>
      <top style="thin">
        <color indexed="55"/>
      </top>
      <bottom style="double">
        <color indexed="55"/>
      </bottom>
      <diagonal style="thin">
        <color indexed="64"/>
      </diagonal>
    </border>
    <border diagonalDown="1">
      <left/>
      <right style="medium">
        <color indexed="55"/>
      </right>
      <top style="thin">
        <color indexed="55"/>
      </top>
      <bottom style="medium">
        <color indexed="55"/>
      </bottom>
      <diagonal style="thin">
        <color indexed="64"/>
      </diagonal>
    </border>
    <border>
      <left style="medium">
        <color theme="0" tint="-0.35"/>
      </left>
      <right style="thin">
        <color theme="0" tint="-0.35"/>
      </right>
      <top style="medium">
        <color theme="0" tint="-0.35"/>
      </top>
      <bottom style="thin">
        <color theme="0" tint="-0.35"/>
      </bottom>
      <diagonal/>
    </border>
    <border>
      <left style="medium">
        <color theme="0" tint="-0.35"/>
      </left>
      <right style="thin">
        <color theme="0" tint="-0.35"/>
      </right>
      <top style="thin">
        <color theme="0" tint="-0.35"/>
      </top>
      <bottom style="thin">
        <color theme="0" tint="-0.35"/>
      </bottom>
      <diagonal/>
    </border>
    <border>
      <left style="medium">
        <color theme="0" tint="-0.35"/>
      </left>
      <right style="thin">
        <color theme="0" tint="-0.35"/>
      </right>
      <top style="thin">
        <color theme="0" tint="-0.35"/>
      </top>
      <bottom style="medium">
        <color theme="0" tint="-0.35"/>
      </bottom>
      <diagonal/>
    </border>
    <border>
      <left/>
      <right style="thin">
        <color theme="0" tint="-0.35"/>
      </right>
      <top style="medium">
        <color theme="0" tint="-0.35"/>
      </top>
      <bottom style="thin">
        <color theme="0" tint="-0.35"/>
      </bottom>
      <diagonal/>
    </border>
    <border>
      <left/>
      <right style="thin">
        <color theme="0" tint="-0.35"/>
      </right>
      <top style="thin">
        <color theme="0" tint="-0.35"/>
      </top>
      <bottom style="thin">
        <color theme="0" tint="-0.35"/>
      </bottom>
      <diagonal/>
    </border>
    <border>
      <left/>
      <right style="thin">
        <color theme="0" tint="-0.35"/>
      </right>
      <top style="thin">
        <color theme="0" tint="-0.35"/>
      </top>
      <bottom style="medium">
        <color theme="0" tint="-0.35"/>
      </bottom>
      <diagonal/>
    </border>
    <border>
      <left style="thin">
        <color theme="0" tint="-0.35"/>
      </left>
      <right style="thin">
        <color theme="0" tint="-0.35"/>
      </right>
      <top style="medium">
        <color theme="0" tint="-0.35"/>
      </top>
      <bottom style="thin">
        <color theme="0" tint="-0.35"/>
      </bottom>
      <diagonal/>
    </border>
    <border>
      <left style="thin">
        <color theme="0" tint="-0.35"/>
      </left>
      <right style="thin">
        <color theme="0" tint="-0.35"/>
      </right>
      <top style="thin">
        <color theme="0" tint="-0.35"/>
      </top>
      <bottom style="medium">
        <color theme="0" tint="-0.35"/>
      </bottom>
      <diagonal/>
    </border>
    <border>
      <left style="thin">
        <color theme="0" tint="-0.35"/>
      </left>
      <right/>
      <top style="thin">
        <color theme="0" tint="-0.35"/>
      </top>
      <bottom style="thin">
        <color theme="0" tint="-0.35"/>
      </bottom>
      <diagonal/>
    </border>
    <border>
      <left style="thin">
        <color theme="0" tint="-0.35"/>
      </left>
      <right/>
      <top style="thin">
        <color theme="0" tint="-0.35"/>
      </top>
      <bottom style="medium">
        <color theme="0" tint="-0.35"/>
      </bottom>
      <diagonal/>
    </border>
    <border>
      <left/>
      <right/>
      <top style="thin">
        <color theme="0" tint="-0.35"/>
      </top>
      <bottom style="thin">
        <color theme="0" tint="-0.35"/>
      </bottom>
      <diagonal/>
    </border>
    <border>
      <left/>
      <right/>
      <top style="thin">
        <color theme="0" tint="-0.35"/>
      </top>
      <bottom style="medium">
        <color theme="0" tint="-0.35"/>
      </bottom>
      <diagonal/>
    </border>
    <border>
      <left style="thin">
        <color theme="0" tint="-0.35"/>
      </left>
      <right/>
      <top style="medium">
        <color theme="0" tint="-0.35"/>
      </top>
      <bottom/>
      <diagonal/>
    </border>
    <border>
      <left style="thin">
        <color theme="0" tint="-0.35"/>
      </left>
      <right/>
      <top/>
      <bottom/>
      <diagonal/>
    </border>
    <border>
      <left style="thin">
        <color theme="0" tint="-0.35"/>
      </left>
      <right/>
      <top/>
      <bottom style="medium">
        <color theme="0" tint="-0.35"/>
      </bottom>
      <diagonal/>
    </border>
    <border>
      <left/>
      <right style="medium">
        <color theme="0" tint="-0.35"/>
      </right>
      <top style="medium">
        <color theme="0" tint="-0.35"/>
      </top>
      <bottom/>
      <diagonal/>
    </border>
    <border>
      <left/>
      <right style="medium">
        <color theme="0" tint="-0.35"/>
      </right>
      <top/>
      <bottom/>
      <diagonal/>
    </border>
    <border>
      <left/>
      <right style="medium">
        <color theme="0" tint="-0.35"/>
      </right>
      <top style="thin">
        <color theme="0" tint="-0.35"/>
      </top>
      <bottom style="thin">
        <color theme="0" tint="-0.35"/>
      </bottom>
      <diagonal/>
    </border>
    <border>
      <left/>
      <right style="medium">
        <color theme="0" tint="-0.35"/>
      </right>
      <top/>
      <bottom style="medium">
        <color theme="0" tint="-0.35"/>
      </bottom>
      <diagonal/>
    </border>
    <border>
      <left style="thin">
        <color theme="0" tint="-0.35"/>
      </left>
      <right style="medium">
        <color theme="0" tint="-0.35"/>
      </right>
      <top style="medium">
        <color theme="0" tint="-0.35"/>
      </top>
      <bottom style="thin">
        <color theme="0" tint="-0.35"/>
      </bottom>
      <diagonal/>
    </border>
    <border>
      <left style="thin">
        <color theme="0" tint="-0.35"/>
      </left>
      <right style="medium">
        <color theme="0" tint="-0.35"/>
      </right>
      <top style="thin">
        <color theme="0" tint="-0.35"/>
      </top>
      <bottom style="medium">
        <color theme="0" tint="-0.35"/>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559">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3" xfId="0" applyFont="1" applyBorder="1" applyAlignment="1">
      <alignment horizontal="left" vertical="top" wrapText="1" indent="1"/>
    </xf>
    <xf numFmtId="0" fontId="3" fillId="0" borderId="0" xfId="0" applyFont="1" applyAlignment="1">
      <alignmen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top" wrapText="1" indent="1"/>
    </xf>
    <xf numFmtId="0" fontId="6" fillId="0" borderId="0"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0" xfId="0" applyFont="1" applyAlignment="1">
      <alignment vertical="center"/>
    </xf>
    <xf numFmtId="0" fontId="7" fillId="0" borderId="0" xfId="0" applyFont="1" applyAlignment="1">
      <alignment horizontal="center" vertical="center"/>
    </xf>
    <xf numFmtId="49" fontId="8" fillId="0" borderId="0" xfId="0" applyNumberFormat="1" applyFont="1" applyAlignment="1">
      <alignment horizontal="center" vertical="center"/>
    </xf>
    <xf numFmtId="0" fontId="0" fillId="0" borderId="0" xfId="0" applyAlignment="1">
      <alignment horizontal="center" vertical="center"/>
    </xf>
    <xf numFmtId="0" fontId="0" fillId="0" borderId="0" xfId="0">
      <alignment vertical="center"/>
    </xf>
    <xf numFmtId="0" fontId="0"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8" fillId="2" borderId="9" xfId="0" applyFont="1" applyFill="1" applyBorder="1" applyAlignment="1">
      <alignment horizontal="distributed" vertical="center" indent="1"/>
    </xf>
    <xf numFmtId="0" fontId="10" fillId="0" borderId="0" xfId="0" applyFont="1">
      <alignment vertical="center"/>
    </xf>
    <xf numFmtId="0" fontId="8" fillId="0" borderId="0" xfId="0" applyFont="1" applyAlignment="1">
      <alignment horizontal="center" vertical="center"/>
    </xf>
    <xf numFmtId="0" fontId="9" fillId="0" borderId="0" xfId="0" applyFont="1" applyBorder="1" applyAlignment="1">
      <alignment vertical="center"/>
    </xf>
    <xf numFmtId="0" fontId="0" fillId="0" borderId="0" xfId="0" applyBorder="1" applyAlignment="1">
      <alignment horizontal="center" vertical="center"/>
    </xf>
    <xf numFmtId="0" fontId="11" fillId="0" borderId="0" xfId="0" applyFont="1" applyBorder="1" applyAlignment="1">
      <alignment vertical="center"/>
    </xf>
    <xf numFmtId="0" fontId="8" fillId="0" borderId="10"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5" xfId="0" applyFont="1" applyBorder="1" applyAlignment="1">
      <alignment horizontal="center" vertical="center" textRotation="255"/>
    </xf>
    <xf numFmtId="0" fontId="12" fillId="0" borderId="0" xfId="0" applyFont="1" applyBorder="1" applyAlignment="1">
      <alignment vertical="center"/>
    </xf>
    <xf numFmtId="0" fontId="13" fillId="0" borderId="16" xfId="0" applyFont="1" applyBorder="1" applyAlignment="1">
      <alignment horizontal="center" vertical="center" textRotation="255"/>
    </xf>
    <xf numFmtId="0" fontId="0" fillId="0" borderId="16" xfId="0" applyBorder="1" applyAlignment="1">
      <alignment vertical="center"/>
    </xf>
    <xf numFmtId="0" fontId="8" fillId="0" borderId="9" xfId="0" applyFont="1" applyBorder="1" applyAlignment="1">
      <alignment horizontal="center" vertical="center"/>
    </xf>
    <xf numFmtId="0" fontId="8" fillId="0" borderId="0" xfId="0" applyFont="1" applyBorder="1" applyAlignment="1">
      <alignment vertical="center"/>
    </xf>
    <xf numFmtId="0" fontId="13" fillId="0" borderId="0" xfId="0" applyFont="1" applyAlignment="1">
      <alignment horizontal="center" vertical="center"/>
    </xf>
    <xf numFmtId="0" fontId="0" fillId="0" borderId="0" xfId="0" applyAlignment="1">
      <alignment horizontal="left" vertical="center"/>
    </xf>
    <xf numFmtId="0" fontId="13" fillId="0" borderId="0" xfId="0" applyFont="1" applyAlignment="1">
      <alignment vertical="center"/>
    </xf>
    <xf numFmtId="49" fontId="8" fillId="0" borderId="0" xfId="0" applyNumberFormat="1" applyFont="1" applyAlignment="1">
      <alignment vertical="center"/>
    </xf>
    <xf numFmtId="0" fontId="8" fillId="0" borderId="0" xfId="0" applyFont="1" applyAlignment="1">
      <alignment horizontal="distributed" vertical="center"/>
    </xf>
    <xf numFmtId="0" fontId="10" fillId="0" borderId="0" xfId="0" applyFont="1" applyAlignment="1">
      <alignment vertical="center"/>
    </xf>
    <xf numFmtId="0" fontId="8" fillId="0" borderId="0" xfId="0" applyFont="1" applyAlignment="1">
      <alignment vertical="center" shrinkToFit="1"/>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13" fillId="0" borderId="0" xfId="0" applyFont="1" applyBorder="1" applyAlignment="1">
      <alignment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distributed" vertical="top"/>
    </xf>
    <xf numFmtId="0" fontId="14" fillId="0" borderId="18" xfId="0" applyFont="1" applyBorder="1" applyAlignment="1">
      <alignment horizontal="center" vertical="center"/>
    </xf>
    <xf numFmtId="0" fontId="8" fillId="2" borderId="0" xfId="0" applyFont="1" applyFill="1" applyBorder="1" applyAlignment="1">
      <alignment horizontal="left" vertical="center" indent="1"/>
    </xf>
    <xf numFmtId="0" fontId="12" fillId="2" borderId="9" xfId="0" applyFont="1" applyFill="1" applyBorder="1" applyAlignment="1">
      <alignment horizontal="left" vertical="center" indent="1"/>
    </xf>
    <xf numFmtId="0" fontId="15" fillId="2" borderId="0" xfId="0" applyFont="1" applyFill="1" applyBorder="1" applyAlignment="1">
      <alignment horizontal="left" vertical="center" indent="1"/>
    </xf>
    <xf numFmtId="0" fontId="15" fillId="2" borderId="9" xfId="0" applyFont="1" applyFill="1" applyBorder="1" applyAlignment="1">
      <alignment horizontal="left" vertical="center" indent="1"/>
    </xf>
    <xf numFmtId="176" fontId="14" fillId="2" borderId="18" xfId="0" applyNumberFormat="1" applyFont="1" applyFill="1" applyBorder="1" applyAlignment="1">
      <alignment horizontal="center" vertical="center"/>
    </xf>
    <xf numFmtId="0" fontId="13" fillId="2" borderId="9" xfId="0" applyFont="1" applyFill="1" applyBorder="1" applyAlignment="1">
      <alignment vertical="center"/>
    </xf>
    <xf numFmtId="0" fontId="13" fillId="2" borderId="0" xfId="0" applyFont="1" applyFill="1" applyAlignment="1">
      <alignment vertical="center"/>
    </xf>
    <xf numFmtId="49" fontId="13" fillId="2" borderId="17" xfId="0" applyNumberFormat="1" applyFont="1" applyFill="1" applyBorder="1" applyAlignment="1">
      <alignment horizontal="right"/>
    </xf>
    <xf numFmtId="49" fontId="13" fillId="2" borderId="9" xfId="0" applyNumberFormat="1" applyFont="1" applyFill="1" applyBorder="1" applyAlignment="1">
      <alignment horizontal="right"/>
    </xf>
    <xf numFmtId="49" fontId="13" fillId="2" borderId="17" xfId="0" applyNumberFormat="1" applyFont="1" applyFill="1" applyBorder="1" applyAlignment="1">
      <alignment horizontal="center"/>
    </xf>
    <xf numFmtId="49" fontId="13" fillId="2" borderId="9" xfId="0" applyNumberFormat="1" applyFont="1" applyFill="1" applyBorder="1" applyAlignment="1">
      <alignment horizontal="center"/>
    </xf>
    <xf numFmtId="0" fontId="8" fillId="2" borderId="0" xfId="0" applyFont="1" applyFill="1" applyAlignment="1">
      <alignment horizontal="left" vertical="center" indent="1"/>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14" fillId="0" borderId="19" xfId="0" applyFont="1" applyBorder="1" applyAlignment="1">
      <alignment horizontal="center" vertical="center"/>
    </xf>
    <xf numFmtId="49" fontId="13" fillId="2" borderId="17" xfId="0" applyNumberFormat="1" applyFont="1" applyFill="1" applyBorder="1" applyAlignment="1">
      <alignment horizontal="distributed"/>
    </xf>
    <xf numFmtId="49" fontId="13" fillId="2" borderId="9" xfId="0" applyNumberFormat="1" applyFont="1" applyFill="1" applyBorder="1" applyAlignment="1">
      <alignment horizontal="distributed"/>
    </xf>
    <xf numFmtId="49" fontId="13" fillId="2" borderId="17" xfId="0" applyNumberFormat="1" applyFont="1" applyFill="1" applyBorder="1" applyAlignment="1">
      <alignment horizontal="left"/>
    </xf>
    <xf numFmtId="49" fontId="13" fillId="2" borderId="9" xfId="0" applyNumberFormat="1" applyFont="1" applyFill="1" applyBorder="1" applyAlignment="1">
      <alignment horizontal="left"/>
    </xf>
    <xf numFmtId="0" fontId="0" fillId="0" borderId="0" xfId="0" applyBorder="1" applyAlignment="1">
      <alignment horizontal="left"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9" fillId="0" borderId="0" xfId="0" applyFont="1" applyAlignment="1">
      <alignment horizontal="right" vertical="center"/>
    </xf>
    <xf numFmtId="0" fontId="13" fillId="0" borderId="0" xfId="0" applyFont="1">
      <alignment vertical="center"/>
    </xf>
    <xf numFmtId="0" fontId="16" fillId="0" borderId="0" xfId="0" applyFont="1" applyBorder="1" applyAlignment="1">
      <alignment horizontal="left" vertical="center"/>
    </xf>
    <xf numFmtId="0" fontId="16" fillId="0" borderId="0" xfId="0" applyFont="1" applyAlignment="1">
      <alignment horizontal="right" vertical="center"/>
    </xf>
    <xf numFmtId="0" fontId="17" fillId="0" borderId="0" xfId="0" applyFont="1" applyAlignment="1">
      <alignment vertical="top" wrapText="1"/>
    </xf>
    <xf numFmtId="0" fontId="17" fillId="0" borderId="0" xfId="0" applyFont="1" applyAlignment="1">
      <alignment vertical="center"/>
    </xf>
    <xf numFmtId="0" fontId="11" fillId="0" borderId="0" xfId="0" applyFont="1">
      <alignment vertical="center"/>
    </xf>
    <xf numFmtId="49" fontId="18" fillId="0" borderId="0" xfId="0" applyNumberFormat="1" applyFont="1" applyAlignment="1">
      <alignmen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177" fontId="11" fillId="2" borderId="21" xfId="0" applyNumberFormat="1" applyFont="1" applyFill="1" applyBorder="1" applyAlignment="1">
      <alignment horizontal="center" vertical="center"/>
    </xf>
    <xf numFmtId="177" fontId="20" fillId="2" borderId="21" xfId="0" applyNumberFormat="1" applyFont="1" applyFill="1" applyBorder="1" applyAlignment="1">
      <alignment horizontal="center" vertical="center"/>
    </xf>
    <xf numFmtId="0" fontId="11" fillId="0" borderId="21"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23" xfId="0" applyFont="1" applyBorder="1" applyAlignment="1">
      <alignment horizontal="center" vertical="center" textRotation="255"/>
    </xf>
    <xf numFmtId="0" fontId="11" fillId="0" borderId="24" xfId="0" applyFont="1" applyBorder="1" applyAlignment="1">
      <alignment horizontal="center" vertical="center" textRotation="255"/>
    </xf>
    <xf numFmtId="0" fontId="11" fillId="0" borderId="25" xfId="0" applyFont="1" applyBorder="1" applyAlignment="1">
      <alignment horizontal="center" vertical="center" textRotation="255"/>
    </xf>
    <xf numFmtId="0" fontId="11" fillId="0" borderId="20" xfId="0" applyFont="1" applyBorder="1" applyAlignment="1">
      <alignment horizontal="center" vertical="center"/>
    </xf>
    <xf numFmtId="0" fontId="11" fillId="0" borderId="26" xfId="0" applyFont="1" applyBorder="1" applyAlignment="1">
      <alignment horizontal="center" vertical="center"/>
    </xf>
    <xf numFmtId="49" fontId="9" fillId="0" borderId="0" xfId="0" applyNumberFormat="1" applyFont="1">
      <alignment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177" fontId="11" fillId="2" borderId="28" xfId="0" applyNumberFormat="1" applyFont="1" applyFill="1" applyBorder="1" applyAlignment="1">
      <alignment horizontal="center" vertical="center"/>
    </xf>
    <xf numFmtId="177" fontId="20" fillId="2" borderId="28" xfId="0" applyNumberFormat="1" applyFont="1" applyFill="1" applyBorder="1" applyAlignment="1">
      <alignment horizontal="center" vertical="center"/>
    </xf>
    <xf numFmtId="0" fontId="19" fillId="0" borderId="28" xfId="0" applyFont="1" applyBorder="1" applyAlignment="1">
      <alignment horizontal="distributed" vertical="center"/>
    </xf>
    <xf numFmtId="0" fontId="21" fillId="0" borderId="28" xfId="0" applyFont="1" applyBorder="1" applyAlignment="1">
      <alignment horizontal="center" vertical="center" shrinkToFit="1"/>
    </xf>
    <xf numFmtId="0" fontId="19" fillId="0" borderId="29" xfId="0" applyFont="1" applyBorder="1" applyAlignment="1">
      <alignment horizontal="center" vertical="center"/>
    </xf>
    <xf numFmtId="0" fontId="19" fillId="0" borderId="30" xfId="0" applyFont="1" applyBorder="1" applyAlignment="1">
      <alignment horizontal="distributed" vertical="center"/>
    </xf>
    <xf numFmtId="0" fontId="19" fillId="0" borderId="31" xfId="0" applyFont="1" applyBorder="1" applyAlignment="1">
      <alignment horizontal="center" vertical="center"/>
    </xf>
    <xf numFmtId="0" fontId="19" fillId="0" borderId="32" xfId="0" applyFont="1" applyBorder="1" applyAlignment="1">
      <alignment horizontal="distributed" vertical="center"/>
    </xf>
    <xf numFmtId="0" fontId="19" fillId="0" borderId="29" xfId="0" applyFont="1" applyBorder="1" applyAlignment="1">
      <alignment horizontal="distributed" vertical="center"/>
    </xf>
    <xf numFmtId="0" fontId="11" fillId="0" borderId="27" xfId="0" applyFont="1" applyBorder="1" applyAlignment="1">
      <alignment horizontal="center" vertical="center"/>
    </xf>
    <xf numFmtId="0" fontId="11" fillId="0" borderId="33" xfId="0" applyFont="1" applyBorder="1" applyAlignment="1">
      <alignment horizontal="center" vertical="center"/>
    </xf>
    <xf numFmtId="0" fontId="9" fillId="0" borderId="0" xfId="0" applyFont="1">
      <alignment vertical="center"/>
    </xf>
    <xf numFmtId="0" fontId="19" fillId="0" borderId="27" xfId="0" applyFont="1" applyBorder="1" applyAlignment="1">
      <alignment horizontal="center" vertical="center" wrapText="1"/>
    </xf>
    <xf numFmtId="178" fontId="11" fillId="2" borderId="34" xfId="2" applyNumberFormat="1" applyFont="1" applyFill="1" applyBorder="1" applyAlignment="1">
      <alignment vertical="center" shrinkToFit="1"/>
    </xf>
    <xf numFmtId="178" fontId="11" fillId="3" borderId="34" xfId="2" applyNumberFormat="1" applyFont="1" applyFill="1" applyBorder="1" applyAlignment="1">
      <alignment vertical="center" shrinkToFit="1"/>
    </xf>
    <xf numFmtId="178" fontId="11" fillId="3" borderId="35" xfId="0" applyNumberFormat="1" applyFont="1" applyFill="1" applyBorder="1" applyAlignment="1">
      <alignment vertical="center" shrinkToFit="1"/>
    </xf>
    <xf numFmtId="178" fontId="11" fillId="2" borderId="36" xfId="2" applyNumberFormat="1" applyFont="1" applyFill="1" applyBorder="1" applyAlignment="1">
      <alignment vertical="center" shrinkToFit="1"/>
    </xf>
    <xf numFmtId="178" fontId="11" fillId="3" borderId="36" xfId="2" applyNumberFormat="1" applyFont="1" applyFill="1" applyBorder="1" applyAlignment="1">
      <alignment vertical="center" shrinkToFit="1"/>
    </xf>
    <xf numFmtId="178" fontId="11" fillId="3" borderId="37" xfId="2" applyNumberFormat="1" applyFont="1" applyFill="1" applyBorder="1" applyAlignment="1">
      <alignment vertical="center" shrinkToFit="1"/>
    </xf>
    <xf numFmtId="0" fontId="11" fillId="0" borderId="27" xfId="0" applyFont="1" applyBorder="1" applyAlignment="1">
      <alignment horizontal="center" vertical="center" wrapText="1"/>
    </xf>
    <xf numFmtId="0" fontId="11" fillId="0" borderId="0" xfId="0" applyFont="1" applyAlignment="1">
      <alignment horizontal="center" vertical="center"/>
    </xf>
    <xf numFmtId="0" fontId="19" fillId="2" borderId="28" xfId="0" applyFont="1" applyFill="1" applyBorder="1" applyAlignment="1">
      <alignment horizontal="center" vertical="center" shrinkToFit="1"/>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0"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2" xfId="0" applyFont="1" applyFill="1" applyBorder="1" applyAlignment="1">
      <alignment horizontal="center" vertical="center"/>
    </xf>
    <xf numFmtId="179" fontId="9" fillId="3" borderId="38" xfId="2" applyNumberFormat="1" applyFont="1" applyFill="1" applyBorder="1" applyAlignment="1">
      <alignment horizontal="right" vertical="center"/>
    </xf>
    <xf numFmtId="179" fontId="9" fillId="3" borderId="39" xfId="2" applyNumberFormat="1" applyFont="1" applyFill="1" applyBorder="1" applyAlignment="1">
      <alignment horizontal="right" vertical="center"/>
    </xf>
    <xf numFmtId="0" fontId="11" fillId="0" borderId="0" xfId="0" applyFont="1" applyAlignment="1">
      <alignment horizontal="right" vertical="center"/>
    </xf>
    <xf numFmtId="0" fontId="19" fillId="0" borderId="28" xfId="0" applyFont="1" applyBorder="1" applyAlignment="1">
      <alignment horizontal="center" vertical="center" wrapText="1"/>
    </xf>
    <xf numFmtId="0" fontId="10" fillId="2" borderId="28" xfId="0" applyFont="1" applyFill="1" applyBorder="1" applyAlignment="1">
      <alignment horizontal="left" vertical="center" wrapText="1" shrinkToFit="1"/>
    </xf>
    <xf numFmtId="176" fontId="10" fillId="2" borderId="28" xfId="0" applyNumberFormat="1" applyFont="1" applyFill="1" applyBorder="1" applyAlignment="1">
      <alignment horizontal="left" vertical="center" wrapText="1" shrinkToFit="1"/>
    </xf>
    <xf numFmtId="0" fontId="22" fillId="2" borderId="28" xfId="0" applyFont="1" applyFill="1" applyBorder="1" applyAlignment="1">
      <alignment horizontal="left" vertical="center" wrapText="1" shrinkToFit="1"/>
    </xf>
    <xf numFmtId="0" fontId="11" fillId="4" borderId="28" xfId="0" applyFont="1" applyFill="1" applyBorder="1" applyAlignment="1">
      <alignment horizontal="left" vertical="center" indent="1" shrinkToFit="1"/>
    </xf>
    <xf numFmtId="0" fontId="11" fillId="4" borderId="29" xfId="0" applyFont="1" applyFill="1" applyBorder="1" applyAlignment="1">
      <alignment horizontal="left" vertical="center" indent="1" shrinkToFit="1"/>
    </xf>
    <xf numFmtId="0" fontId="11" fillId="4" borderId="30" xfId="0" applyFont="1" applyFill="1" applyBorder="1" applyAlignment="1">
      <alignment horizontal="left" vertical="center" indent="1" shrinkToFit="1"/>
    </xf>
    <xf numFmtId="0" fontId="11" fillId="4" borderId="31" xfId="0" applyFont="1" applyFill="1" applyBorder="1" applyAlignment="1">
      <alignment horizontal="left" vertical="center" indent="1" shrinkToFit="1"/>
    </xf>
    <xf numFmtId="0" fontId="11" fillId="4" borderId="32" xfId="0" applyFont="1" applyFill="1" applyBorder="1" applyAlignment="1">
      <alignment horizontal="left" vertical="center" indent="1" shrinkToFit="1"/>
    </xf>
    <xf numFmtId="179" fontId="9" fillId="3" borderId="40" xfId="2" applyNumberFormat="1" applyFont="1" applyFill="1" applyBorder="1" applyAlignment="1">
      <alignment horizontal="right" vertical="center"/>
    </xf>
    <xf numFmtId="179" fontId="9" fillId="3" borderId="41" xfId="2" applyNumberFormat="1" applyFont="1" applyFill="1" applyBorder="1" applyAlignment="1">
      <alignment horizontal="right" vertical="center"/>
    </xf>
    <xf numFmtId="176" fontId="11" fillId="0" borderId="41" xfId="0" applyNumberFormat="1" applyFont="1" applyBorder="1" applyAlignment="1">
      <alignment vertical="center"/>
    </xf>
    <xf numFmtId="0" fontId="19" fillId="0" borderId="28" xfId="0" applyFont="1" applyBorder="1" applyAlignment="1">
      <alignment horizontal="center" vertical="center" shrinkToFit="1"/>
    </xf>
    <xf numFmtId="0" fontId="11" fillId="4" borderId="28" xfId="0" applyFont="1" applyFill="1" applyBorder="1" applyAlignment="1">
      <alignment horizontal="left" vertical="center" indent="1"/>
    </xf>
    <xf numFmtId="0" fontId="11" fillId="4" borderId="29" xfId="0" applyFont="1" applyFill="1" applyBorder="1" applyAlignment="1">
      <alignment horizontal="left" vertical="center" indent="1"/>
    </xf>
    <xf numFmtId="0" fontId="11" fillId="4" borderId="30" xfId="0" applyFont="1" applyFill="1" applyBorder="1" applyAlignment="1">
      <alignment horizontal="left" vertical="center" indent="1"/>
    </xf>
    <xf numFmtId="0" fontId="11" fillId="4" borderId="31" xfId="0" applyFont="1" applyFill="1" applyBorder="1" applyAlignment="1">
      <alignment horizontal="left" vertical="center" indent="1"/>
    </xf>
    <xf numFmtId="0" fontId="11" fillId="4" borderId="32" xfId="0" applyFont="1" applyFill="1" applyBorder="1" applyAlignment="1">
      <alignment horizontal="left" vertical="center" indent="1"/>
    </xf>
    <xf numFmtId="0" fontId="11" fillId="0" borderId="42" xfId="0" applyFont="1" applyFill="1" applyBorder="1" applyAlignment="1">
      <alignment horizontal="left" vertical="center" shrinkToFit="1"/>
    </xf>
    <xf numFmtId="0" fontId="11" fillId="0" borderId="37" xfId="0" applyFont="1" applyFill="1" applyBorder="1" applyAlignment="1">
      <alignment horizontal="left" vertical="center" shrinkToFit="1"/>
    </xf>
    <xf numFmtId="0" fontId="10" fillId="2" borderId="28" xfId="0" applyFont="1" applyFill="1" applyBorder="1" applyAlignment="1">
      <alignment horizontal="center" vertical="center" wrapText="1" shrinkToFit="1"/>
    </xf>
    <xf numFmtId="0" fontId="22" fillId="2" borderId="28" xfId="0" applyFont="1" applyFill="1" applyBorder="1" applyAlignment="1">
      <alignment horizontal="center" vertical="center" wrapText="1" shrinkToFit="1"/>
    </xf>
    <xf numFmtId="0" fontId="11" fillId="0" borderId="43" xfId="0" applyFont="1" applyFill="1" applyBorder="1" applyAlignment="1">
      <alignment horizontal="left" vertical="center" shrinkToFit="1"/>
    </xf>
    <xf numFmtId="0" fontId="11" fillId="0" borderId="44" xfId="0" applyFont="1" applyFill="1" applyBorder="1" applyAlignment="1">
      <alignment horizontal="left" vertical="center" shrinkToFit="1"/>
    </xf>
    <xf numFmtId="0" fontId="19" fillId="0" borderId="27" xfId="0" applyFont="1" applyBorder="1" applyAlignment="1">
      <alignment horizontal="distributed" vertical="center" wrapText="1" indent="1"/>
    </xf>
    <xf numFmtId="0" fontId="19" fillId="0" borderId="28" xfId="0" applyFont="1" applyBorder="1" applyAlignment="1">
      <alignment horizontal="distributed" vertical="center" indent="1"/>
    </xf>
    <xf numFmtId="0" fontId="23" fillId="2" borderId="28" xfId="0" applyFont="1" applyFill="1" applyBorder="1" applyAlignment="1">
      <alignment horizontal="left" vertical="center" wrapText="1"/>
    </xf>
    <xf numFmtId="0" fontId="11" fillId="4" borderId="28" xfId="0" applyFont="1" applyFill="1" applyBorder="1" applyAlignment="1">
      <alignment horizontal="left" vertical="center"/>
    </xf>
    <xf numFmtId="0" fontId="11" fillId="4" borderId="2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0" fontId="11" fillId="4" borderId="32" xfId="0" applyFont="1" applyFill="1" applyBorder="1" applyAlignment="1">
      <alignment horizontal="left" vertical="center"/>
    </xf>
    <xf numFmtId="38" fontId="9" fillId="3" borderId="42" xfId="2" applyFont="1" applyFill="1" applyBorder="1" applyAlignment="1">
      <alignment horizontal="right" vertical="center"/>
    </xf>
    <xf numFmtId="38" fontId="9" fillId="3" borderId="37" xfId="2" applyFont="1" applyFill="1" applyBorder="1" applyAlignment="1">
      <alignment horizontal="right"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3" fillId="2" borderId="46" xfId="0" applyFont="1" applyFill="1" applyBorder="1" applyAlignment="1">
      <alignment horizontal="left" vertical="center" wrapText="1"/>
    </xf>
    <xf numFmtId="0" fontId="11" fillId="4" borderId="46" xfId="0" applyFont="1" applyFill="1" applyBorder="1" applyAlignment="1">
      <alignment horizontal="left" vertical="center"/>
    </xf>
    <xf numFmtId="0" fontId="11" fillId="4" borderId="47" xfId="0" applyFont="1" applyFill="1" applyBorder="1" applyAlignment="1">
      <alignment horizontal="left" vertical="center"/>
    </xf>
    <xf numFmtId="0" fontId="11" fillId="4" borderId="48" xfId="0" applyFont="1" applyFill="1" applyBorder="1" applyAlignment="1">
      <alignment horizontal="left" vertical="center"/>
    </xf>
    <xf numFmtId="0" fontId="11" fillId="4" borderId="49" xfId="0" applyFont="1" applyFill="1" applyBorder="1" applyAlignment="1">
      <alignment horizontal="left" vertical="center"/>
    </xf>
    <xf numFmtId="0" fontId="11" fillId="4" borderId="50" xfId="0" applyFont="1" applyFill="1" applyBorder="1" applyAlignment="1">
      <alignment horizontal="left" vertical="center"/>
    </xf>
    <xf numFmtId="0" fontId="21" fillId="4" borderId="47" xfId="0" applyFont="1" applyFill="1" applyBorder="1" applyAlignment="1">
      <alignment horizontal="left" vertical="center"/>
    </xf>
    <xf numFmtId="0" fontId="19" fillId="0" borderId="51" xfId="0" applyFont="1" applyFill="1" applyBorder="1" applyAlignment="1">
      <alignment horizontal="left" vertical="center" indent="1"/>
    </xf>
    <xf numFmtId="0" fontId="19" fillId="0" borderId="52" xfId="0" applyFont="1" applyFill="1" applyBorder="1" applyAlignment="1">
      <alignment horizontal="left" vertical="center" indent="1"/>
    </xf>
    <xf numFmtId="0" fontId="24" fillId="0" borderId="0" xfId="0" applyFont="1" applyAlignment="1">
      <alignment horizontal="center" vertical="center" textRotation="255"/>
    </xf>
    <xf numFmtId="0" fontId="25" fillId="0" borderId="0" xfId="0" applyFont="1">
      <alignment vertical="center"/>
    </xf>
    <xf numFmtId="0" fontId="26" fillId="0" borderId="0" xfId="0" applyFont="1">
      <alignment vertical="center"/>
    </xf>
    <xf numFmtId="0" fontId="19" fillId="0" borderId="0" xfId="0" applyFont="1">
      <alignment vertical="center"/>
    </xf>
    <xf numFmtId="0" fontId="11" fillId="0" borderId="53" xfId="0" applyFont="1" applyBorder="1" applyAlignment="1">
      <alignment horizontal="center" vertical="center"/>
    </xf>
    <xf numFmtId="49" fontId="11" fillId="0" borderId="21" xfId="0" applyNumberFormat="1" applyFont="1" applyBorder="1" applyAlignment="1">
      <alignment horizontal="center" vertical="center" shrinkToFit="1"/>
    </xf>
    <xf numFmtId="0" fontId="27" fillId="0" borderId="54" xfId="0" applyFont="1" applyFill="1" applyBorder="1" applyAlignment="1">
      <alignment horizontal="center" vertical="center"/>
    </xf>
    <xf numFmtId="0" fontId="11" fillId="0" borderId="55" xfId="0" applyFont="1" applyBorder="1" applyAlignment="1">
      <alignment horizontal="center" vertical="center"/>
    </xf>
    <xf numFmtId="0" fontId="11" fillId="0" borderId="34" xfId="0" applyFont="1" applyBorder="1" applyAlignment="1">
      <alignment horizontal="left" vertical="center" indent="1"/>
    </xf>
    <xf numFmtId="0" fontId="27" fillId="0" borderId="56" xfId="0" applyFont="1" applyFill="1" applyBorder="1" applyAlignment="1">
      <alignment horizontal="center" vertical="center"/>
    </xf>
    <xf numFmtId="0" fontId="11" fillId="0" borderId="57" xfId="0" applyFont="1" applyBorder="1" applyAlignment="1">
      <alignment horizontal="left" vertical="center" indent="1"/>
    </xf>
    <xf numFmtId="0" fontId="11" fillId="0" borderId="43" xfId="0" applyFont="1" applyBorder="1" applyAlignment="1">
      <alignment horizontal="center" vertical="center"/>
    </xf>
    <xf numFmtId="0" fontId="11" fillId="0" borderId="58" xfId="0" applyFont="1" applyBorder="1" applyAlignment="1">
      <alignment horizontal="left" vertical="center" indent="1"/>
    </xf>
    <xf numFmtId="0" fontId="27" fillId="0" borderId="59" xfId="0" applyFont="1" applyFill="1" applyBorder="1" applyAlignment="1">
      <alignment horizontal="center" vertical="center"/>
    </xf>
    <xf numFmtId="0" fontId="11" fillId="0" borderId="42" xfId="0" applyFont="1" applyBorder="1" applyAlignment="1">
      <alignment horizontal="center" vertical="center" shrinkToFit="1"/>
    </xf>
    <xf numFmtId="180" fontId="11" fillId="3" borderId="34" xfId="0" applyNumberFormat="1" applyFont="1" applyFill="1" applyBorder="1" applyAlignment="1">
      <alignment horizontal="right" vertical="center" indent="1"/>
    </xf>
    <xf numFmtId="178" fontId="11" fillId="3" borderId="60" xfId="0" applyNumberFormat="1" applyFont="1" applyFill="1" applyBorder="1" applyAlignment="1">
      <alignment horizontal="right" vertical="center" indent="1"/>
    </xf>
    <xf numFmtId="0" fontId="9" fillId="0" borderId="41" xfId="0" applyFont="1" applyBorder="1" applyAlignment="1">
      <alignment horizontal="center" vertical="center"/>
    </xf>
    <xf numFmtId="0" fontId="11" fillId="0" borderId="55" xfId="0" applyFont="1" applyBorder="1" applyAlignment="1">
      <alignment horizontal="center" vertical="center" shrinkToFit="1"/>
    </xf>
    <xf numFmtId="180" fontId="11" fillId="3" borderId="57" xfId="0" applyNumberFormat="1" applyFont="1" applyFill="1" applyBorder="1" applyAlignment="1">
      <alignment horizontal="right" vertical="center" indent="1"/>
    </xf>
    <xf numFmtId="178" fontId="11" fillId="3" borderId="56" xfId="0" applyNumberFormat="1" applyFont="1" applyFill="1" applyBorder="1" applyAlignment="1">
      <alignment horizontal="right" vertical="center" indent="1"/>
    </xf>
    <xf numFmtId="0" fontId="11" fillId="0" borderId="43" xfId="0" applyFont="1" applyBorder="1" applyAlignment="1">
      <alignment horizontal="center" vertical="center" shrinkToFit="1"/>
    </xf>
    <xf numFmtId="180" fontId="11" fillId="3" borderId="58" xfId="0" applyNumberFormat="1" applyFont="1" applyFill="1" applyBorder="1" applyAlignment="1">
      <alignment horizontal="right" vertical="center" indent="1"/>
    </xf>
    <xf numFmtId="178" fontId="11" fillId="3" borderId="59" xfId="0" applyNumberFormat="1" applyFont="1" applyFill="1" applyBorder="1" applyAlignment="1">
      <alignment horizontal="right" vertical="center" indent="1"/>
    </xf>
    <xf numFmtId="0" fontId="18" fillId="0" borderId="0" xfId="0" applyFont="1">
      <alignment vertical="center"/>
    </xf>
    <xf numFmtId="0" fontId="11" fillId="0" borderId="42" xfId="0" applyFont="1" applyBorder="1" applyAlignment="1">
      <alignment horizontal="center" vertical="center"/>
    </xf>
    <xf numFmtId="0" fontId="11" fillId="0" borderId="38" xfId="0" applyFont="1" applyBorder="1" applyAlignment="1">
      <alignment horizontal="center" vertical="center"/>
    </xf>
    <xf numFmtId="0" fontId="11" fillId="0" borderId="40" xfId="0" applyFont="1" applyBorder="1" applyAlignment="1">
      <alignment horizontal="center" vertical="center"/>
    </xf>
    <xf numFmtId="0" fontId="11" fillId="0" borderId="61" xfId="0" applyFont="1" applyBorder="1" applyAlignment="1">
      <alignment horizontal="center" vertical="center"/>
    </xf>
    <xf numFmtId="180" fontId="11" fillId="3" borderId="62" xfId="0" applyNumberFormat="1" applyFont="1" applyFill="1" applyBorder="1" applyAlignment="1">
      <alignment horizontal="right" vertical="center" indent="1"/>
    </xf>
    <xf numFmtId="178" fontId="11" fillId="3" borderId="63" xfId="0" applyNumberFormat="1" applyFont="1" applyFill="1" applyBorder="1" applyAlignment="1">
      <alignment horizontal="right" vertical="center" indent="1"/>
    </xf>
    <xf numFmtId="178" fontId="28" fillId="0" borderId="0" xfId="0" applyNumberFormat="1" applyFont="1">
      <alignment vertical="center"/>
    </xf>
    <xf numFmtId="0" fontId="29" fillId="0" borderId="0" xfId="0" applyFont="1" applyAlignment="1">
      <alignment horizontal="center" vertical="center"/>
    </xf>
    <xf numFmtId="0" fontId="30" fillId="5" borderId="0" xfId="0" applyFont="1" applyFill="1">
      <alignment vertical="center"/>
    </xf>
    <xf numFmtId="0" fontId="11" fillId="0" borderId="0" xfId="0" applyFont="1" applyAlignment="1">
      <alignment vertical="center" shrinkToFit="1"/>
    </xf>
    <xf numFmtId="49" fontId="18" fillId="0" borderId="0" xfId="0" applyNumberFormat="1" applyFont="1">
      <alignment vertical="center"/>
    </xf>
    <xf numFmtId="177" fontId="11" fillId="2" borderId="64" xfId="0" applyNumberFormat="1" applyFont="1" applyFill="1" applyBorder="1" applyAlignment="1">
      <alignment horizontal="center" vertical="center"/>
    </xf>
    <xf numFmtId="0" fontId="27" fillId="0" borderId="65" xfId="0" applyFont="1" applyFill="1" applyBorder="1" applyAlignment="1">
      <alignment horizontal="center" vertical="center"/>
    </xf>
    <xf numFmtId="178" fontId="11" fillId="2" borderId="35" xfId="0" applyNumberFormat="1" applyFont="1" applyFill="1" applyBorder="1" applyAlignment="1">
      <alignment vertical="center" shrinkToFit="1"/>
    </xf>
    <xf numFmtId="178" fontId="9" fillId="3" borderId="60" xfId="0" applyNumberFormat="1" applyFont="1" applyFill="1" applyBorder="1" applyAlignment="1">
      <alignment vertical="center" shrinkToFit="1"/>
    </xf>
    <xf numFmtId="0" fontId="10" fillId="2" borderId="66" xfId="0" applyFont="1" applyFill="1" applyBorder="1" applyAlignment="1">
      <alignment horizontal="center" vertical="center" wrapText="1" shrinkToFit="1"/>
    </xf>
    <xf numFmtId="0" fontId="19" fillId="4" borderId="67" xfId="0" applyFont="1" applyFill="1" applyBorder="1" applyAlignment="1">
      <alignment horizontal="right" vertical="center" wrapText="1"/>
    </xf>
    <xf numFmtId="0" fontId="11" fillId="0" borderId="0" xfId="0" applyFont="1" applyAlignment="1">
      <alignment horizontal="center" vertical="center" shrinkToFit="1"/>
    </xf>
    <xf numFmtId="0" fontId="19" fillId="0" borderId="27" xfId="0" applyFont="1" applyBorder="1" applyAlignment="1">
      <alignment horizontal="center" vertical="center" shrinkToFit="1"/>
    </xf>
    <xf numFmtId="0" fontId="19" fillId="4" borderId="67" xfId="0" applyFont="1" applyFill="1" applyBorder="1" applyAlignment="1">
      <alignment horizontal="center" vertical="center" shrinkToFit="1"/>
    </xf>
    <xf numFmtId="0" fontId="19" fillId="4" borderId="67" xfId="0" applyFont="1" applyFill="1" applyBorder="1" applyAlignment="1">
      <alignment horizontal="left" vertical="center" wrapText="1" indent="1" shrinkToFit="1"/>
    </xf>
    <xf numFmtId="0" fontId="19" fillId="4" borderId="67" xfId="0" applyFont="1" applyFill="1" applyBorder="1" applyAlignment="1">
      <alignment horizontal="left" vertical="center" wrapText="1" indent="1"/>
    </xf>
    <xf numFmtId="0" fontId="19" fillId="4" borderId="67" xfId="0" applyFont="1" applyFill="1" applyBorder="1" applyAlignment="1">
      <alignment horizontal="center" vertical="center" wrapText="1"/>
    </xf>
    <xf numFmtId="0" fontId="19" fillId="0" borderId="68" xfId="0" applyFont="1" applyBorder="1" applyAlignment="1">
      <alignment horizontal="distributed" vertical="center" wrapText="1" indent="1"/>
    </xf>
    <xf numFmtId="0" fontId="19" fillId="0" borderId="32" xfId="0" applyFont="1" applyBorder="1" applyAlignment="1">
      <alignment horizontal="distributed" vertical="center" indent="1"/>
    </xf>
    <xf numFmtId="0" fontId="23" fillId="2" borderId="28" xfId="0" applyFont="1" applyFill="1" applyBorder="1" applyAlignment="1">
      <alignment horizontal="left" vertical="center" wrapText="1" shrinkToFit="1"/>
    </xf>
    <xf numFmtId="0" fontId="31" fillId="2" borderId="28" xfId="0" applyFont="1" applyFill="1" applyBorder="1" applyAlignment="1">
      <alignment horizontal="left" vertical="center" wrapText="1"/>
    </xf>
    <xf numFmtId="0" fontId="19" fillId="4" borderId="67" xfId="0" applyFont="1" applyFill="1" applyBorder="1" applyAlignment="1">
      <alignment horizontal="left" vertical="center" wrapText="1"/>
    </xf>
    <xf numFmtId="56" fontId="23" fillId="2" borderId="46" xfId="0" applyNumberFormat="1" applyFont="1" applyFill="1" applyBorder="1" applyAlignment="1">
      <alignment horizontal="left" vertical="center" wrapText="1" shrinkToFit="1"/>
    </xf>
    <xf numFmtId="0" fontId="31" fillId="2" borderId="46" xfId="0" applyFont="1" applyFill="1" applyBorder="1" applyAlignment="1">
      <alignment horizontal="left" vertical="center" wrapText="1"/>
    </xf>
    <xf numFmtId="0" fontId="21" fillId="4" borderId="69" xfId="0" applyFont="1" applyFill="1" applyBorder="1" applyAlignment="1">
      <alignment horizontal="right" vertical="center" wrapText="1"/>
    </xf>
    <xf numFmtId="178" fontId="28" fillId="0" borderId="0" xfId="0" applyNumberFormat="1" applyFont="1" applyAlignment="1">
      <alignment vertical="center" shrinkToFit="1"/>
    </xf>
    <xf numFmtId="0" fontId="11" fillId="5" borderId="16" xfId="0" applyFont="1" applyFill="1" applyBorder="1">
      <alignment vertical="center"/>
    </xf>
    <xf numFmtId="0" fontId="11" fillId="0" borderId="70" xfId="0" applyFont="1" applyBorder="1">
      <alignment vertical="center"/>
    </xf>
    <xf numFmtId="0" fontId="11" fillId="0" borderId="13" xfId="0" applyFont="1" applyBorder="1">
      <alignment vertical="center"/>
    </xf>
    <xf numFmtId="0" fontId="11" fillId="0" borderId="19" xfId="0" applyFont="1" applyBorder="1">
      <alignment vertical="center"/>
    </xf>
    <xf numFmtId="177" fontId="11" fillId="2" borderId="25" xfId="0" applyNumberFormat="1" applyFont="1" applyFill="1" applyBorder="1" applyAlignment="1">
      <alignment horizontal="center" vertical="center"/>
    </xf>
    <xf numFmtId="0" fontId="10" fillId="2" borderId="71" xfId="0" applyFont="1" applyFill="1" applyBorder="1" applyAlignment="1">
      <alignment horizontal="center" vertical="center" wrapText="1" shrinkToFit="1"/>
    </xf>
    <xf numFmtId="0" fontId="10" fillId="2" borderId="32"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32" xfId="0" applyFont="1" applyFill="1" applyBorder="1" applyAlignment="1">
      <alignment horizontal="left" vertical="center" wrapText="1" shrinkToFit="1"/>
    </xf>
    <xf numFmtId="0" fontId="10" fillId="2" borderId="32"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23" fillId="2" borderId="32" xfId="0" applyFont="1" applyFill="1" applyBorder="1" applyAlignment="1">
      <alignment horizontal="left" vertical="center" wrapText="1"/>
    </xf>
    <xf numFmtId="0" fontId="21" fillId="4" borderId="67" xfId="0" applyFont="1" applyFill="1" applyBorder="1" applyAlignment="1">
      <alignment horizontal="left" vertical="center" wrapText="1"/>
    </xf>
    <xf numFmtId="0" fontId="23" fillId="2" borderId="50" xfId="0" applyFont="1" applyFill="1" applyBorder="1" applyAlignment="1">
      <alignment horizontal="left" vertical="center" wrapText="1"/>
    </xf>
    <xf numFmtId="0" fontId="10" fillId="2" borderId="72" xfId="0" applyFont="1" applyFill="1" applyBorder="1" applyAlignment="1">
      <alignment horizontal="center" vertical="center" wrapText="1" shrinkToFit="1"/>
    </xf>
    <xf numFmtId="0" fontId="10" fillId="2" borderId="29" xfId="0" applyFont="1" applyFill="1" applyBorder="1" applyAlignment="1">
      <alignment horizontal="center" vertical="center" wrapText="1" shrinkToFit="1"/>
    </xf>
    <xf numFmtId="0" fontId="10" fillId="2" borderId="29" xfId="0" applyFont="1" applyFill="1" applyBorder="1" applyAlignment="1">
      <alignment horizontal="center" vertical="center" wrapText="1"/>
    </xf>
    <xf numFmtId="0" fontId="10" fillId="2" borderId="29" xfId="0" applyFont="1" applyFill="1" applyBorder="1" applyAlignment="1">
      <alignment horizontal="left" vertical="center" wrapText="1" shrinkToFit="1"/>
    </xf>
    <xf numFmtId="0" fontId="10" fillId="2" borderId="29" xfId="0" applyFont="1" applyFill="1" applyBorder="1" applyAlignment="1">
      <alignment horizontal="left" vertical="center" wrapText="1"/>
    </xf>
    <xf numFmtId="0" fontId="23" fillId="2" borderId="32" xfId="0" applyFont="1" applyFill="1" applyBorder="1" applyAlignment="1">
      <alignment horizontal="left" vertical="center" wrapText="1" shrinkToFit="1"/>
    </xf>
    <xf numFmtId="0" fontId="23" fillId="2" borderId="29" xfId="0" applyFont="1" applyFill="1" applyBorder="1" applyAlignment="1">
      <alignment horizontal="left" vertical="center" wrapText="1"/>
    </xf>
    <xf numFmtId="56" fontId="23" fillId="2" borderId="50" xfId="0" applyNumberFormat="1" applyFont="1" applyFill="1" applyBorder="1" applyAlignment="1">
      <alignment horizontal="left" vertical="center" wrapText="1" shrinkToFit="1"/>
    </xf>
    <xf numFmtId="0" fontId="23" fillId="2" borderId="47" xfId="0" applyFont="1" applyFill="1" applyBorder="1" applyAlignment="1">
      <alignment horizontal="left" vertical="center" wrapText="1"/>
    </xf>
    <xf numFmtId="0" fontId="10" fillId="2" borderId="32" xfId="0" applyFont="1" applyFill="1" applyBorder="1" applyAlignment="1">
      <alignment horizontal="center" vertical="center" wrapText="1" shrinkToFit="1"/>
    </xf>
    <xf numFmtId="0" fontId="19" fillId="4" borderId="69" xfId="0" applyFont="1" applyFill="1" applyBorder="1" applyAlignment="1">
      <alignment horizontal="right" vertical="center" wrapText="1"/>
    </xf>
    <xf numFmtId="0" fontId="10" fillId="2" borderId="58" xfId="0" applyFont="1" applyFill="1" applyBorder="1" applyAlignment="1">
      <alignment horizontal="center" vertical="center" wrapText="1" shrinkToFit="1"/>
    </xf>
    <xf numFmtId="177" fontId="11" fillId="2" borderId="22" xfId="0" applyNumberFormat="1" applyFont="1" applyFill="1" applyBorder="1" applyAlignment="1">
      <alignment horizontal="center" vertical="center"/>
    </xf>
    <xf numFmtId="178" fontId="11" fillId="2" borderId="34" xfId="2" applyNumberFormat="1" applyFont="1" applyFill="1" applyBorder="1" applyAlignment="1">
      <alignment vertical="center"/>
    </xf>
    <xf numFmtId="0" fontId="22" fillId="2" borderId="28" xfId="0" applyFont="1" applyFill="1" applyBorder="1" applyAlignment="1">
      <alignment horizontal="left" vertical="center" wrapText="1"/>
    </xf>
    <xf numFmtId="0" fontId="24" fillId="0" borderId="0" xfId="0" applyFont="1" applyAlignment="1">
      <alignment textRotation="255"/>
    </xf>
    <xf numFmtId="0" fontId="30" fillId="0" borderId="0" xfId="0" applyFont="1">
      <alignment vertical="center"/>
    </xf>
    <xf numFmtId="0" fontId="11" fillId="5" borderId="70" xfId="0" applyFont="1" applyFill="1" applyBorder="1">
      <alignment vertical="center"/>
    </xf>
    <xf numFmtId="0" fontId="30" fillId="0" borderId="19" xfId="0" applyFont="1" applyBorder="1">
      <alignment vertical="center"/>
    </xf>
    <xf numFmtId="0" fontId="19" fillId="6" borderId="67" xfId="0" applyFont="1" applyFill="1" applyBorder="1" applyAlignment="1">
      <alignment horizontal="right" vertical="center" wrapText="1"/>
    </xf>
    <xf numFmtId="0" fontId="19" fillId="6" borderId="67" xfId="0" applyFont="1" applyFill="1" applyBorder="1" applyAlignment="1">
      <alignment horizontal="center" vertical="center" wrapText="1"/>
    </xf>
    <xf numFmtId="0" fontId="19" fillId="6" borderId="67" xfId="0" applyFont="1" applyFill="1" applyBorder="1" applyAlignment="1">
      <alignment horizontal="left" vertical="center" wrapText="1" indent="1" shrinkToFit="1"/>
    </xf>
    <xf numFmtId="0" fontId="19" fillId="6" borderId="67" xfId="0" applyFont="1" applyFill="1" applyBorder="1" applyAlignment="1">
      <alignment horizontal="left" vertical="center" wrapText="1" indent="1"/>
    </xf>
    <xf numFmtId="0" fontId="19" fillId="6" borderId="67" xfId="0" applyFont="1" applyFill="1" applyBorder="1" applyAlignment="1">
      <alignment horizontal="left" vertical="center" wrapText="1"/>
    </xf>
    <xf numFmtId="0" fontId="19" fillId="6" borderId="69" xfId="0" applyFont="1" applyFill="1" applyBorder="1" applyAlignment="1">
      <alignment horizontal="right" vertical="center" wrapText="1"/>
    </xf>
    <xf numFmtId="180" fontId="11" fillId="2" borderId="34" xfId="0" applyNumberFormat="1" applyFont="1" applyFill="1" applyBorder="1" applyAlignment="1">
      <alignment vertical="center"/>
    </xf>
    <xf numFmtId="0" fontId="19" fillId="0" borderId="73" xfId="0" applyFont="1" applyBorder="1" applyAlignment="1">
      <alignment horizontal="center" vertical="center"/>
    </xf>
    <xf numFmtId="0" fontId="19" fillId="0" borderId="74" xfId="0" applyFont="1" applyBorder="1" applyAlignment="1">
      <alignment horizontal="center" vertical="center"/>
    </xf>
    <xf numFmtId="0" fontId="11" fillId="0" borderId="20" xfId="0" applyFont="1" applyBorder="1" applyAlignment="1">
      <alignment horizontal="left" vertical="center" wrapText="1" indent="1"/>
    </xf>
    <xf numFmtId="0" fontId="11" fillId="0" borderId="21" xfId="0" applyFont="1" applyBorder="1" applyAlignment="1">
      <alignment horizontal="left" vertical="center" wrapText="1" indent="1"/>
    </xf>
    <xf numFmtId="0" fontId="11" fillId="0" borderId="26" xfId="0" applyFont="1" applyBorder="1" applyAlignment="1">
      <alignment horizontal="left" vertical="center" wrapText="1" indent="1"/>
    </xf>
    <xf numFmtId="49" fontId="21" fillId="0" borderId="0" xfId="0" applyNumberFormat="1" applyFont="1" applyAlignment="1">
      <alignment horizontal="center" vertical="center"/>
    </xf>
    <xf numFmtId="0" fontId="11" fillId="0" borderId="0" xfId="0" applyFont="1" applyAlignment="1">
      <alignment horizontal="left" vertical="center"/>
    </xf>
    <xf numFmtId="49" fontId="21" fillId="0" borderId="0" xfId="0" applyNumberFormat="1" applyFont="1">
      <alignment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32" fillId="0" borderId="28" xfId="0" applyFont="1" applyBorder="1" applyAlignment="1">
      <alignment horizontal="distributed" vertical="center" wrapText="1"/>
    </xf>
    <xf numFmtId="0" fontId="32" fillId="0" borderId="28" xfId="0" applyFont="1" applyBorder="1" applyAlignment="1">
      <alignment horizontal="distributed" vertical="center" wrapText="1" shrinkToFit="1"/>
    </xf>
    <xf numFmtId="0" fontId="32" fillId="0" borderId="30" xfId="0" applyFont="1" applyBorder="1" applyAlignment="1">
      <alignment horizontal="distributed" vertical="center" wrapText="1"/>
    </xf>
    <xf numFmtId="0" fontId="32" fillId="0" borderId="32" xfId="0" applyFont="1" applyBorder="1" applyAlignment="1">
      <alignment horizontal="distributed" vertical="center" wrapText="1"/>
    </xf>
    <xf numFmtId="0" fontId="11" fillId="0" borderId="27" xfId="0" applyFont="1" applyBorder="1" applyAlignment="1">
      <alignment horizontal="left" vertical="center" wrapText="1" indent="1"/>
    </xf>
    <xf numFmtId="0" fontId="11" fillId="0" borderId="28" xfId="0" applyFont="1" applyBorder="1" applyAlignment="1">
      <alignment horizontal="left" vertical="center" wrapText="1" indent="1"/>
    </xf>
    <xf numFmtId="0" fontId="11" fillId="0" borderId="33" xfId="0" applyFont="1" applyBorder="1" applyAlignment="1">
      <alignment horizontal="left" vertical="center" wrapText="1" indent="1"/>
    </xf>
    <xf numFmtId="0" fontId="21" fillId="0" borderId="0" xfId="0" applyFont="1" applyBorder="1" applyAlignment="1">
      <alignment horizontal="left" vertical="center"/>
    </xf>
    <xf numFmtId="0" fontId="21" fillId="0" borderId="0" xfId="0" applyFont="1" applyAlignment="1">
      <alignment horizontal="left" vertical="center"/>
    </xf>
    <xf numFmtId="0" fontId="9" fillId="0" borderId="0" xfId="0" applyFont="1" applyBorder="1" applyAlignment="1">
      <alignment horizontal="left"/>
    </xf>
    <xf numFmtId="0" fontId="9" fillId="0" borderId="0" xfId="0" applyFont="1" applyAlignment="1">
      <alignment horizontal="right"/>
    </xf>
    <xf numFmtId="0" fontId="21" fillId="0" borderId="0" xfId="0" applyFont="1">
      <alignment vertical="center"/>
    </xf>
    <xf numFmtId="0" fontId="19" fillId="0" borderId="38" xfId="0" applyFont="1" applyBorder="1" applyAlignment="1">
      <alignment horizontal="center" vertical="center" wrapText="1"/>
    </xf>
    <xf numFmtId="0" fontId="19" fillId="0" borderId="77" xfId="0" applyFont="1" applyBorder="1" applyAlignment="1">
      <alignment horizontal="center" vertical="center" wrapText="1"/>
    </xf>
    <xf numFmtId="178" fontId="11" fillId="3" borderId="34" xfId="2" applyNumberFormat="1" applyFont="1" applyFill="1" applyBorder="1" applyAlignment="1">
      <alignment horizontal="right" vertical="center" shrinkToFit="1"/>
    </xf>
    <xf numFmtId="178" fontId="11" fillId="3" borderId="35" xfId="0" applyNumberFormat="1" applyFont="1" applyFill="1" applyBorder="1" applyAlignment="1">
      <alignment horizontal="right" vertical="center" shrinkToFit="1"/>
    </xf>
    <xf numFmtId="178" fontId="11" fillId="2" borderId="36" xfId="0" applyNumberFormat="1" applyFont="1" applyFill="1" applyBorder="1" applyAlignment="1">
      <alignment horizontal="right" vertical="center" shrinkToFit="1"/>
    </xf>
    <xf numFmtId="178" fontId="11" fillId="2" borderId="34" xfId="2" applyNumberFormat="1" applyFont="1" applyFill="1" applyBorder="1" applyAlignment="1">
      <alignment horizontal="right" vertical="center" shrinkToFit="1"/>
    </xf>
    <xf numFmtId="178" fontId="11" fillId="3" borderId="36" xfId="0" applyNumberFormat="1" applyFont="1" applyFill="1" applyBorder="1" applyAlignment="1">
      <alignment horizontal="right" vertical="center" shrinkToFit="1"/>
    </xf>
    <xf numFmtId="178" fontId="11" fillId="3" borderId="37" xfId="2" applyNumberFormat="1" applyFont="1" applyFill="1" applyBorder="1" applyAlignment="1">
      <alignment horizontal="right" vertical="center" shrinkToFit="1"/>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9" fillId="0" borderId="0" xfId="0" applyFont="1" applyBorder="1" applyAlignment="1">
      <alignment horizontal="center" vertical="center"/>
    </xf>
    <xf numFmtId="0" fontId="19" fillId="0" borderId="40" xfId="0" applyFont="1" applyBorder="1" applyAlignment="1">
      <alignment horizontal="center" vertical="center" wrapText="1"/>
    </xf>
    <xf numFmtId="0" fontId="19" fillId="0" borderId="78" xfId="0" applyFont="1" applyBorder="1" applyAlignment="1">
      <alignment horizontal="center" vertical="center" wrapText="1"/>
    </xf>
    <xf numFmtId="178" fontId="11" fillId="3" borderId="57" xfId="2" applyNumberFormat="1" applyFont="1" applyFill="1" applyBorder="1" applyAlignment="1">
      <alignment horizontal="right" vertical="center" shrinkToFit="1"/>
    </xf>
    <xf numFmtId="178" fontId="11" fillId="3" borderId="79" xfId="0" applyNumberFormat="1" applyFont="1" applyFill="1" applyBorder="1" applyAlignment="1">
      <alignment horizontal="right" vertical="center" shrinkToFit="1"/>
    </xf>
    <xf numFmtId="178" fontId="11" fillId="2" borderId="80" xfId="0" applyNumberFormat="1" applyFont="1" applyFill="1" applyBorder="1" applyAlignment="1">
      <alignment horizontal="right" vertical="center" shrinkToFit="1"/>
    </xf>
    <xf numFmtId="178" fontId="11" fillId="2" borderId="57" xfId="2" applyNumberFormat="1" applyFont="1" applyFill="1" applyBorder="1" applyAlignment="1">
      <alignment horizontal="right" vertical="center" shrinkToFit="1"/>
    </xf>
    <xf numFmtId="178" fontId="11" fillId="3" borderId="80" xfId="0" applyNumberFormat="1" applyFont="1" applyFill="1" applyBorder="1" applyAlignment="1">
      <alignment horizontal="right" vertical="center" shrinkToFit="1"/>
    </xf>
    <xf numFmtId="178" fontId="11" fillId="3" borderId="81" xfId="2" applyNumberFormat="1" applyFont="1" applyFill="1" applyBorder="1" applyAlignment="1">
      <alignment horizontal="right" vertical="center" shrinkToFit="1"/>
    </xf>
    <xf numFmtId="0" fontId="11" fillId="0" borderId="57" xfId="0" applyFont="1" applyBorder="1" applyAlignment="1">
      <alignment horizontal="center" vertical="center"/>
    </xf>
    <xf numFmtId="0" fontId="11" fillId="0" borderId="81" xfId="0" applyFont="1" applyBorder="1" applyAlignment="1">
      <alignment horizontal="center" vertical="center"/>
    </xf>
    <xf numFmtId="0" fontId="9" fillId="0" borderId="0" xfId="0" applyFont="1" applyFill="1" applyAlignment="1">
      <alignment horizontal="center"/>
    </xf>
    <xf numFmtId="0" fontId="9" fillId="2" borderId="0" xfId="0" applyFont="1" applyFill="1" applyAlignment="1">
      <alignment horizontal="center"/>
    </xf>
    <xf numFmtId="0" fontId="9" fillId="0" borderId="9" xfId="0" applyNumberFormat="1" applyFont="1" applyBorder="1" applyAlignment="1">
      <alignment horizontal="center" vertical="center"/>
    </xf>
    <xf numFmtId="0" fontId="19" fillId="0" borderId="82" xfId="0" applyFont="1" applyBorder="1" applyAlignment="1">
      <alignment horizontal="center" vertical="center" wrapText="1"/>
    </xf>
    <xf numFmtId="0" fontId="19" fillId="0" borderId="83" xfId="0" applyFont="1" applyBorder="1" applyAlignment="1">
      <alignment horizontal="center" vertical="center" wrapText="1"/>
    </xf>
    <xf numFmtId="178" fontId="11" fillId="3" borderId="58" xfId="2" applyNumberFormat="1" applyFont="1" applyFill="1" applyBorder="1" applyAlignment="1">
      <alignment horizontal="right" vertical="center" shrinkToFit="1"/>
    </xf>
    <xf numFmtId="178" fontId="11" fillId="3" borderId="84" xfId="0" applyNumberFormat="1" applyFont="1" applyFill="1" applyBorder="1" applyAlignment="1">
      <alignment horizontal="right" vertical="center" shrinkToFit="1"/>
    </xf>
    <xf numFmtId="178" fontId="11" fillId="2" borderId="85" xfId="0" applyNumberFormat="1" applyFont="1" applyFill="1" applyBorder="1" applyAlignment="1">
      <alignment horizontal="right" vertical="center" shrinkToFit="1"/>
    </xf>
    <xf numFmtId="178" fontId="11" fillId="2" borderId="58" xfId="2" applyNumberFormat="1" applyFont="1" applyFill="1" applyBorder="1" applyAlignment="1">
      <alignment horizontal="right" vertical="center" shrinkToFit="1"/>
    </xf>
    <xf numFmtId="178" fontId="11" fillId="3" borderId="85" xfId="0" applyNumberFormat="1" applyFont="1" applyFill="1" applyBorder="1" applyAlignment="1">
      <alignment horizontal="right" vertical="center" shrinkToFit="1"/>
    </xf>
    <xf numFmtId="178" fontId="11" fillId="3" borderId="44" xfId="2" applyNumberFormat="1" applyFont="1" applyFill="1" applyBorder="1" applyAlignment="1">
      <alignment horizontal="right" vertical="center" shrinkToFit="1"/>
    </xf>
    <xf numFmtId="0" fontId="19" fillId="4" borderId="86" xfId="0" applyFont="1" applyFill="1" applyBorder="1" applyAlignment="1">
      <alignment horizontal="center" vertical="center" wrapText="1"/>
    </xf>
    <xf numFmtId="0" fontId="19" fillId="4" borderId="87" xfId="0" applyFont="1" applyFill="1" applyBorder="1" applyAlignment="1">
      <alignment horizontal="center" vertical="center" wrapText="1"/>
    </xf>
    <xf numFmtId="0" fontId="11" fillId="4" borderId="88" xfId="0" applyFont="1" applyFill="1" applyBorder="1" applyAlignment="1">
      <alignment horizontal="center" vertical="center"/>
    </xf>
    <xf numFmtId="0" fontId="11" fillId="4" borderId="89" xfId="0" applyFont="1" applyFill="1" applyBorder="1" applyAlignment="1">
      <alignment horizontal="center" vertical="center"/>
    </xf>
    <xf numFmtId="0" fontId="11" fillId="4" borderId="90" xfId="0" applyFont="1" applyFill="1" applyBorder="1" applyAlignment="1">
      <alignment horizontal="center" vertical="center"/>
    </xf>
    <xf numFmtId="0" fontId="11" fillId="4" borderId="91" xfId="0" applyFont="1" applyFill="1" applyBorder="1" applyAlignment="1">
      <alignment horizontal="center" vertical="center"/>
    </xf>
    <xf numFmtId="0" fontId="9" fillId="2" borderId="9" xfId="0" applyNumberFormat="1" applyFont="1" applyFill="1" applyBorder="1" applyAlignment="1">
      <alignment horizontal="left" vertical="center" indent="1"/>
    </xf>
    <xf numFmtId="0" fontId="33" fillId="2" borderId="9" xfId="0" applyFont="1" applyFill="1" applyBorder="1" applyAlignment="1">
      <alignment horizontal="left" vertical="center" indent="1"/>
    </xf>
    <xf numFmtId="0" fontId="19" fillId="4" borderId="92" xfId="0" applyFont="1" applyFill="1" applyBorder="1" applyAlignment="1">
      <alignment horizontal="center" vertical="center" wrapText="1"/>
    </xf>
    <xf numFmtId="0" fontId="19" fillId="4" borderId="93" xfId="0" applyFont="1" applyFill="1" applyBorder="1" applyAlignment="1">
      <alignment horizontal="center" vertical="center" wrapText="1"/>
    </xf>
    <xf numFmtId="0" fontId="11" fillId="4" borderId="94" xfId="0" applyFont="1" applyFill="1" applyBorder="1" applyAlignment="1">
      <alignment horizontal="center" vertical="center"/>
    </xf>
    <xf numFmtId="0" fontId="11" fillId="4" borderId="95" xfId="0" applyFont="1" applyFill="1" applyBorder="1" applyAlignment="1">
      <alignment horizontal="center" vertical="center"/>
    </xf>
    <xf numFmtId="0" fontId="11" fillId="4" borderId="96" xfId="0" applyFont="1" applyFill="1" applyBorder="1" applyAlignment="1">
      <alignment horizontal="center" vertical="center"/>
    </xf>
    <xf numFmtId="0" fontId="11" fillId="4" borderId="97" xfId="0" applyFont="1" applyFill="1" applyBorder="1" applyAlignment="1">
      <alignment horizontal="center" vertical="center"/>
    </xf>
    <xf numFmtId="0" fontId="11" fillId="4" borderId="98" xfId="0" applyFont="1" applyFill="1" applyBorder="1" applyAlignment="1">
      <alignment horizontal="center" vertical="center"/>
    </xf>
    <xf numFmtId="0" fontId="11" fillId="0" borderId="58" xfId="0" applyFont="1" applyBorder="1" applyAlignment="1">
      <alignment horizontal="center" vertical="center"/>
    </xf>
    <xf numFmtId="0" fontId="11" fillId="0" borderId="44"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Alignment="1">
      <alignment horizontal="center" vertical="center"/>
    </xf>
    <xf numFmtId="0" fontId="19" fillId="4" borderId="99" xfId="0" applyFont="1" applyFill="1" applyBorder="1" applyAlignment="1">
      <alignment horizontal="center" vertical="center"/>
    </xf>
    <xf numFmtId="0" fontId="21" fillId="4" borderId="88" xfId="0" applyFont="1" applyFill="1" applyBorder="1" applyAlignment="1">
      <alignment horizontal="center" vertical="center" shrinkToFit="1"/>
    </xf>
    <xf numFmtId="0" fontId="11" fillId="4" borderId="88" xfId="0" applyFont="1" applyFill="1" applyBorder="1">
      <alignment vertical="center"/>
    </xf>
    <xf numFmtId="0" fontId="11" fillId="4" borderId="100" xfId="0" applyFont="1" applyFill="1" applyBorder="1">
      <alignment vertical="center"/>
    </xf>
    <xf numFmtId="0" fontId="11" fillId="4" borderId="90" xfId="0" applyFont="1" applyFill="1" applyBorder="1">
      <alignment vertical="center"/>
    </xf>
    <xf numFmtId="0" fontId="11" fillId="4" borderId="89" xfId="0" applyFont="1" applyFill="1" applyBorder="1">
      <alignment vertical="center"/>
    </xf>
    <xf numFmtId="0" fontId="11" fillId="4" borderId="87" xfId="0" applyFont="1" applyFill="1" applyBorder="1">
      <alignment vertical="center"/>
    </xf>
    <xf numFmtId="0" fontId="11" fillId="4" borderId="91" xfId="0" applyFont="1" applyFill="1" applyBorder="1">
      <alignment vertical="center"/>
    </xf>
    <xf numFmtId="181" fontId="11" fillId="2" borderId="34" xfId="2" applyNumberFormat="1" applyFont="1" applyFill="1" applyBorder="1" applyAlignment="1">
      <alignment vertical="center"/>
    </xf>
    <xf numFmtId="0" fontId="11" fillId="0" borderId="101" xfId="0" applyFont="1" applyFill="1" applyBorder="1" applyAlignment="1">
      <alignment horizontal="center" vertical="center"/>
    </xf>
    <xf numFmtId="0" fontId="9" fillId="0" borderId="0" xfId="0" applyFont="1" applyAlignment="1"/>
    <xf numFmtId="0" fontId="21" fillId="4" borderId="95" xfId="0" applyFont="1" applyFill="1" applyBorder="1" applyAlignment="1">
      <alignment horizontal="center" vertical="center" shrinkToFit="1"/>
    </xf>
    <xf numFmtId="0" fontId="11" fillId="4" borderId="95" xfId="0" applyFont="1" applyFill="1" applyBorder="1">
      <alignment vertical="center"/>
    </xf>
    <xf numFmtId="0" fontId="11" fillId="4" borderId="102" xfId="0" applyFont="1" applyFill="1" applyBorder="1">
      <alignment vertical="center"/>
    </xf>
    <xf numFmtId="0" fontId="11" fillId="4" borderId="97" xfId="0" applyFont="1" applyFill="1" applyBorder="1">
      <alignment vertical="center"/>
    </xf>
    <xf numFmtId="0" fontId="11" fillId="4" borderId="96" xfId="0" applyFont="1" applyFill="1" applyBorder="1">
      <alignment vertical="center"/>
    </xf>
    <xf numFmtId="0" fontId="11" fillId="4" borderId="93" xfId="0" applyFont="1" applyFill="1" applyBorder="1">
      <alignment vertical="center"/>
    </xf>
    <xf numFmtId="0" fontId="11" fillId="4" borderId="98" xfId="0" applyFont="1" applyFill="1" applyBorder="1">
      <alignment vertical="center"/>
    </xf>
    <xf numFmtId="178" fontId="11" fillId="0" borderId="58" xfId="2" applyNumberFormat="1" applyFont="1" applyFill="1" applyBorder="1" applyAlignment="1">
      <alignment horizontal="center" vertical="center"/>
    </xf>
    <xf numFmtId="0" fontId="11" fillId="0" borderId="103" xfId="0" applyFont="1" applyFill="1" applyBorder="1" applyAlignment="1">
      <alignment horizontal="center" vertical="center"/>
    </xf>
    <xf numFmtId="0" fontId="19" fillId="4" borderId="104" xfId="0" applyFont="1" applyFill="1" applyBorder="1" applyAlignment="1">
      <alignment horizontal="center" vertical="center" shrinkToFit="1"/>
    </xf>
    <xf numFmtId="0" fontId="11" fillId="4" borderId="104" xfId="0" applyFont="1" applyFill="1" applyBorder="1">
      <alignment vertical="center"/>
    </xf>
    <xf numFmtId="0" fontId="11" fillId="4" borderId="105" xfId="0" applyFont="1" applyFill="1" applyBorder="1">
      <alignment vertical="center"/>
    </xf>
    <xf numFmtId="0" fontId="11" fillId="4" borderId="106" xfId="0" applyFont="1" applyFill="1" applyBorder="1">
      <alignment vertical="center"/>
    </xf>
    <xf numFmtId="0" fontId="11" fillId="4" borderId="107" xfId="0" applyFont="1" applyFill="1" applyBorder="1">
      <alignment vertical="center"/>
    </xf>
    <xf numFmtId="0" fontId="11" fillId="4" borderId="108" xfId="0" applyFont="1" applyFill="1" applyBorder="1">
      <alignment vertical="center"/>
    </xf>
    <xf numFmtId="0" fontId="11" fillId="4" borderId="109" xfId="0" applyFont="1" applyFill="1" applyBorder="1">
      <alignment vertical="center"/>
    </xf>
    <xf numFmtId="0" fontId="11" fillId="0" borderId="110" xfId="0" applyFont="1" applyFill="1" applyBorder="1" applyAlignment="1">
      <alignment horizontal="right" vertical="center" indent="2"/>
    </xf>
    <xf numFmtId="0" fontId="19" fillId="4" borderId="88" xfId="0" applyFont="1" applyFill="1" applyBorder="1" applyAlignment="1">
      <alignment horizontal="center" vertical="center"/>
    </xf>
    <xf numFmtId="178" fontId="11" fillId="0" borderId="57" xfId="2" applyNumberFormat="1" applyFont="1" applyFill="1" applyBorder="1" applyAlignment="1">
      <alignment vertical="center"/>
    </xf>
    <xf numFmtId="0" fontId="19" fillId="4" borderId="111" xfId="0" applyFont="1" applyFill="1" applyBorder="1" applyAlignment="1">
      <alignment horizontal="center" vertical="center" wrapText="1"/>
    </xf>
    <xf numFmtId="0" fontId="19" fillId="4" borderId="108" xfId="0" applyFont="1" applyFill="1" applyBorder="1" applyAlignment="1">
      <alignment horizontal="center" vertical="center" wrapText="1"/>
    </xf>
    <xf numFmtId="178" fontId="9" fillId="3" borderId="34" xfId="2" applyNumberFormat="1" applyFont="1" applyFill="1" applyBorder="1" applyAlignment="1">
      <alignment horizontal="right" vertical="center"/>
    </xf>
    <xf numFmtId="178" fontId="9" fillId="3" borderId="37" xfId="2" applyNumberFormat="1" applyFont="1" applyFill="1" applyBorder="1" applyAlignment="1">
      <alignment horizontal="right" vertical="center"/>
    </xf>
    <xf numFmtId="0" fontId="18" fillId="0" borderId="0" xfId="0" applyFont="1" applyAlignment="1">
      <alignment vertical="center" wrapText="1"/>
    </xf>
    <xf numFmtId="0" fontId="9" fillId="0" borderId="41" xfId="0" applyFont="1" applyBorder="1" applyAlignment="1">
      <alignment horizontal="right" vertical="center"/>
    </xf>
    <xf numFmtId="0" fontId="19" fillId="4" borderId="86" xfId="0" applyFont="1" applyFill="1" applyBorder="1" applyAlignment="1">
      <alignment horizontal="center" vertical="center"/>
    </xf>
    <xf numFmtId="0" fontId="19" fillId="4" borderId="87" xfId="0" applyFont="1" applyFill="1" applyBorder="1" applyAlignment="1">
      <alignment horizontal="center" vertical="center"/>
    </xf>
    <xf numFmtId="178" fontId="9" fillId="3" borderId="57" xfId="2" applyNumberFormat="1" applyFont="1" applyFill="1" applyBorder="1" applyAlignment="1">
      <alignment horizontal="right" vertical="center"/>
    </xf>
    <xf numFmtId="178" fontId="9" fillId="3" borderId="81" xfId="2" applyNumberFormat="1" applyFont="1" applyFill="1" applyBorder="1" applyAlignment="1">
      <alignment horizontal="right" vertical="center"/>
    </xf>
    <xf numFmtId="0" fontId="9" fillId="0" borderId="0" xfId="0" applyFont="1" applyAlignment="1">
      <alignment horizontal="left" vertical="center"/>
    </xf>
    <xf numFmtId="0" fontId="19" fillId="4" borderId="112" xfId="0" applyFont="1" applyFill="1" applyBorder="1" applyAlignment="1">
      <alignment horizontal="center" vertical="center"/>
    </xf>
    <xf numFmtId="0" fontId="19" fillId="4" borderId="113" xfId="0" applyFont="1" applyFill="1" applyBorder="1" applyAlignment="1">
      <alignment horizontal="center" vertical="center"/>
    </xf>
    <xf numFmtId="0" fontId="11" fillId="4" borderId="114" xfId="0" applyFont="1" applyFill="1" applyBorder="1">
      <alignment vertical="center"/>
    </xf>
    <xf numFmtId="0" fontId="11" fillId="4" borderId="115" xfId="0" applyFont="1" applyFill="1" applyBorder="1">
      <alignment vertical="center"/>
    </xf>
    <xf numFmtId="0" fontId="11" fillId="4" borderId="116" xfId="0" applyFont="1" applyFill="1" applyBorder="1">
      <alignment vertical="center"/>
    </xf>
    <xf numFmtId="0" fontId="11" fillId="4" borderId="117" xfId="0" applyFont="1" applyFill="1" applyBorder="1">
      <alignment vertical="center"/>
    </xf>
    <xf numFmtId="0" fontId="11" fillId="4" borderId="113" xfId="0" applyFont="1" applyFill="1" applyBorder="1">
      <alignment vertical="center"/>
    </xf>
    <xf numFmtId="0" fontId="11" fillId="4" borderId="118" xfId="0" applyFont="1" applyFill="1" applyBorder="1">
      <alignment vertical="center"/>
    </xf>
    <xf numFmtId="0" fontId="11" fillId="0" borderId="45" xfId="0" applyFont="1" applyBorder="1" applyAlignment="1">
      <alignment horizontal="center" vertical="center"/>
    </xf>
    <xf numFmtId="38" fontId="11" fillId="0" borderId="62" xfId="2" applyFont="1" applyFill="1" applyBorder="1" applyAlignment="1">
      <alignment vertical="center"/>
    </xf>
    <xf numFmtId="0" fontId="11" fillId="0" borderId="52" xfId="0" applyFont="1" applyFill="1" applyBorder="1" applyAlignment="1">
      <alignment vertical="center"/>
    </xf>
    <xf numFmtId="0" fontId="24" fillId="0" borderId="0" xfId="0" applyFont="1" applyAlignment="1">
      <alignment horizontal="center" textRotation="255"/>
    </xf>
    <xf numFmtId="178" fontId="11" fillId="0" borderId="0" xfId="0" applyNumberFormat="1" applyFont="1">
      <alignment vertical="center"/>
    </xf>
    <xf numFmtId="49" fontId="34" fillId="0" borderId="0" xfId="0" applyNumberFormat="1" applyFont="1" applyAlignment="1">
      <alignment horizontal="center" vertical="center"/>
    </xf>
    <xf numFmtId="0" fontId="35" fillId="0" borderId="119" xfId="0" applyFont="1" applyBorder="1" applyAlignment="1">
      <alignment horizontal="center" vertical="center"/>
    </xf>
    <xf numFmtId="0" fontId="35" fillId="0" borderId="120" xfId="0" applyFont="1" applyBorder="1" applyAlignment="1">
      <alignment horizontal="center" vertical="center"/>
    </xf>
    <xf numFmtId="182" fontId="9" fillId="2" borderId="120" xfId="0" applyNumberFormat="1" applyFont="1" applyFill="1" applyBorder="1" applyAlignment="1">
      <alignment horizontal="center" vertical="center" wrapText="1"/>
    </xf>
    <xf numFmtId="182" fontId="9" fillId="2" borderId="121" xfId="0" applyNumberFormat="1" applyFont="1" applyFill="1" applyBorder="1" applyAlignment="1">
      <alignment horizontal="center" vertical="center" wrapText="1"/>
    </xf>
    <xf numFmtId="49" fontId="9" fillId="0" borderId="0" xfId="0" applyNumberFormat="1" applyFont="1" applyAlignment="1">
      <alignment horizontal="right" vertical="center"/>
    </xf>
    <xf numFmtId="49" fontId="18" fillId="0" borderId="0" xfId="0" applyNumberFormat="1" applyFont="1" applyAlignment="1">
      <alignment horizontal="right" vertical="center"/>
    </xf>
    <xf numFmtId="182" fontId="9" fillId="5" borderId="120" xfId="0" applyNumberFormat="1" applyFont="1" applyFill="1" applyBorder="1" applyAlignment="1">
      <alignment horizontal="center" vertical="center" wrapText="1"/>
    </xf>
    <xf numFmtId="182" fontId="9" fillId="5" borderId="121" xfId="0" applyNumberFormat="1" applyFont="1" applyFill="1" applyBorder="1" applyAlignment="1">
      <alignment horizontal="center" vertical="center" wrapText="1"/>
    </xf>
    <xf numFmtId="0" fontId="35" fillId="0" borderId="122" xfId="0" applyFont="1" applyBorder="1" applyAlignment="1">
      <alignment horizontal="center" vertical="center"/>
    </xf>
    <xf numFmtId="0" fontId="35" fillId="0" borderId="123" xfId="0" applyFont="1" applyBorder="1" applyAlignment="1">
      <alignment horizontal="center" vertical="center"/>
    </xf>
    <xf numFmtId="182" fontId="9" fillId="2" borderId="123" xfId="0" applyNumberFormat="1" applyFont="1" applyFill="1" applyBorder="1" applyAlignment="1">
      <alignment horizontal="center" vertical="center" wrapText="1"/>
    </xf>
    <xf numFmtId="182" fontId="9" fillId="2" borderId="124" xfId="0" applyNumberFormat="1" applyFont="1" applyFill="1" applyBorder="1" applyAlignment="1">
      <alignment horizontal="center" vertical="center" wrapText="1"/>
    </xf>
    <xf numFmtId="0" fontId="9" fillId="0" borderId="0" xfId="0" applyFont="1" applyAlignment="1">
      <alignment horizontal="right" vertical="center" indent="1"/>
    </xf>
    <xf numFmtId="49" fontId="18" fillId="0" borderId="0" xfId="0" applyNumberFormat="1" applyFont="1" applyAlignment="1">
      <alignment horizontal="center" vertical="center"/>
    </xf>
    <xf numFmtId="182" fontId="9" fillId="5" borderId="123" xfId="0" applyNumberFormat="1" applyFont="1" applyFill="1" applyBorder="1" applyAlignment="1">
      <alignment horizontal="center" vertical="center" wrapText="1"/>
    </xf>
    <xf numFmtId="182" fontId="9" fillId="5" borderId="124" xfId="0" applyNumberFormat="1" applyFont="1" applyFill="1" applyBorder="1" applyAlignment="1">
      <alignment horizontal="center" vertical="center" wrapText="1"/>
    </xf>
    <xf numFmtId="49" fontId="18" fillId="0" borderId="9" xfId="0" applyNumberFormat="1" applyFont="1" applyBorder="1" applyAlignment="1">
      <alignment vertical="center"/>
    </xf>
    <xf numFmtId="0" fontId="35" fillId="0" borderId="125" xfId="0" applyFont="1" applyBorder="1" applyAlignment="1">
      <alignment horizontal="center" vertical="center"/>
    </xf>
    <xf numFmtId="0" fontId="35" fillId="0" borderId="66" xfId="0" applyFont="1" applyBorder="1" applyAlignment="1">
      <alignment horizontal="center" vertical="center"/>
    </xf>
    <xf numFmtId="182" fontId="9" fillId="2" borderId="66" xfId="0" applyNumberFormat="1" applyFont="1" applyFill="1" applyBorder="1" applyAlignment="1">
      <alignment horizontal="center" vertical="center"/>
    </xf>
    <xf numFmtId="182" fontId="9" fillId="2" borderId="126" xfId="0" applyNumberFormat="1" applyFont="1" applyFill="1" applyBorder="1" applyAlignment="1">
      <alignment horizontal="center" vertical="center"/>
    </xf>
    <xf numFmtId="182" fontId="9" fillId="5" borderId="66" xfId="0" applyNumberFormat="1" applyFont="1" applyFill="1" applyBorder="1" applyAlignment="1">
      <alignment horizontal="center" vertical="center"/>
    </xf>
    <xf numFmtId="182" fontId="9" fillId="5" borderId="126" xfId="0" applyNumberFormat="1" applyFont="1" applyFill="1" applyBorder="1" applyAlignment="1">
      <alignment horizontal="center" vertical="center"/>
    </xf>
    <xf numFmtId="0" fontId="35" fillId="0" borderId="125" xfId="0" applyFont="1" applyBorder="1" applyAlignment="1">
      <alignment horizontal="center" vertical="center" wrapText="1"/>
    </xf>
    <xf numFmtId="178" fontId="9" fillId="2" borderId="127" xfId="2" applyNumberFormat="1" applyFont="1" applyFill="1" applyBorder="1" applyAlignment="1">
      <alignment vertical="center"/>
    </xf>
    <xf numFmtId="178" fontId="9" fillId="2" borderId="128" xfId="2" applyNumberFormat="1" applyFont="1" applyFill="1" applyBorder="1" applyAlignment="1">
      <alignment vertical="center"/>
    </xf>
    <xf numFmtId="0" fontId="18" fillId="3" borderId="9" xfId="0" applyFont="1" applyFill="1" applyBorder="1" applyAlignment="1">
      <alignment horizontal="center" vertical="center"/>
    </xf>
    <xf numFmtId="178" fontId="9" fillId="5" borderId="127" xfId="2" applyNumberFormat="1" applyFont="1" applyFill="1" applyBorder="1" applyAlignment="1">
      <alignment vertical="center"/>
    </xf>
    <xf numFmtId="178" fontId="9" fillId="5" borderId="128" xfId="2" applyNumberFormat="1" applyFont="1" applyFill="1" applyBorder="1" applyAlignment="1">
      <alignment vertical="center"/>
    </xf>
    <xf numFmtId="178" fontId="9" fillId="2" borderId="129" xfId="2" applyNumberFormat="1" applyFont="1" applyFill="1" applyBorder="1" applyAlignment="1">
      <alignment vertical="center"/>
    </xf>
    <xf numFmtId="178" fontId="9" fillId="2" borderId="130" xfId="2" applyNumberFormat="1" applyFont="1" applyFill="1" applyBorder="1" applyAlignment="1">
      <alignment vertical="center"/>
    </xf>
    <xf numFmtId="0" fontId="18" fillId="0" borderId="9" xfId="0" applyFont="1" applyBorder="1" applyAlignment="1">
      <alignment horizontal="center" vertical="center"/>
    </xf>
    <xf numFmtId="178" fontId="9" fillId="5" borderId="129" xfId="2" applyNumberFormat="1" applyFont="1" applyFill="1" applyBorder="1" applyAlignment="1">
      <alignment vertical="center"/>
    </xf>
    <xf numFmtId="178" fontId="9" fillId="5" borderId="130" xfId="2" applyNumberFormat="1" applyFont="1" applyFill="1" applyBorder="1" applyAlignment="1">
      <alignment vertical="center"/>
    </xf>
    <xf numFmtId="178" fontId="9" fillId="2" borderId="123" xfId="2" applyNumberFormat="1" applyFont="1" applyFill="1" applyBorder="1" applyAlignment="1">
      <alignment vertical="center"/>
    </xf>
    <xf numFmtId="178" fontId="9" fillId="2" borderId="124" xfId="2" applyNumberFormat="1" applyFont="1" applyFill="1" applyBorder="1" applyAlignment="1">
      <alignment vertical="center"/>
    </xf>
    <xf numFmtId="0" fontId="9" fillId="0" borderId="0" xfId="0" applyFont="1" applyAlignment="1">
      <alignment horizontal="left" vertical="center" indent="1"/>
    </xf>
    <xf numFmtId="178" fontId="9" fillId="5" borderId="123" xfId="2" applyNumberFormat="1" applyFont="1" applyFill="1" applyBorder="1" applyAlignment="1">
      <alignment vertical="center"/>
    </xf>
    <xf numFmtId="178" fontId="9" fillId="5" borderId="124" xfId="2" applyNumberFormat="1" applyFont="1" applyFill="1" applyBorder="1" applyAlignment="1">
      <alignment vertical="center"/>
    </xf>
    <xf numFmtId="0" fontId="9" fillId="2" borderId="66" xfId="0" applyFont="1" applyFill="1" applyBorder="1" applyAlignment="1">
      <alignment horizontal="center" vertical="center"/>
    </xf>
    <xf numFmtId="0" fontId="9" fillId="2" borderId="126" xfId="0" applyFont="1" applyFill="1" applyBorder="1" applyAlignment="1">
      <alignment horizontal="center" vertical="center"/>
    </xf>
    <xf numFmtId="0" fontId="18" fillId="0" borderId="9" xfId="0" applyFont="1" applyBorder="1" applyAlignment="1">
      <alignment vertical="center"/>
    </xf>
    <xf numFmtId="0" fontId="18" fillId="3" borderId="9" xfId="0" applyFont="1" applyFill="1" applyBorder="1" applyAlignment="1">
      <alignment vertical="center" shrinkToFit="1"/>
    </xf>
    <xf numFmtId="0" fontId="18" fillId="3" borderId="9" xfId="0" applyFont="1" applyFill="1" applyBorder="1" applyAlignment="1">
      <alignment vertical="center"/>
    </xf>
    <xf numFmtId="0" fontId="9" fillId="5" borderId="66" xfId="0" applyFont="1" applyFill="1" applyBorder="1" applyAlignment="1">
      <alignment horizontal="center" vertical="center"/>
    </xf>
    <xf numFmtId="0" fontId="9" fillId="5" borderId="126" xfId="0" applyFont="1" applyFill="1" applyBorder="1" applyAlignment="1">
      <alignment horizontal="center" vertical="center"/>
    </xf>
    <xf numFmtId="0" fontId="35" fillId="0" borderId="125" xfId="0" applyFont="1" applyBorder="1" applyAlignment="1">
      <alignment horizontal="center" vertical="center" shrinkToFit="1"/>
    </xf>
    <xf numFmtId="0" fontId="35" fillId="0" borderId="66" xfId="0" applyFont="1" applyBorder="1" applyAlignment="1">
      <alignment horizontal="center" vertical="center" shrinkToFit="1"/>
    </xf>
    <xf numFmtId="0" fontId="9" fillId="2" borderId="66" xfId="0" applyFont="1" applyFill="1" applyBorder="1" applyAlignment="1">
      <alignment horizontal="left" vertical="center" wrapText="1"/>
    </xf>
    <xf numFmtId="0" fontId="9" fillId="2" borderId="126" xfId="0" applyFont="1" applyFill="1" applyBorder="1" applyAlignment="1">
      <alignment horizontal="left" vertical="center" wrapText="1"/>
    </xf>
    <xf numFmtId="0" fontId="18" fillId="3" borderId="9" xfId="0" applyFont="1" applyFill="1" applyBorder="1" applyAlignment="1">
      <alignment horizontal="distributed" vertical="center" indent="1"/>
    </xf>
    <xf numFmtId="0" fontId="9" fillId="5" borderId="66" xfId="0" applyFont="1" applyFill="1" applyBorder="1" applyAlignment="1">
      <alignment horizontal="left" vertical="center" wrapText="1"/>
    </xf>
    <xf numFmtId="0" fontId="9" fillId="5" borderId="126" xfId="0" applyFont="1" applyFill="1" applyBorder="1" applyAlignment="1">
      <alignment horizontal="left" vertical="center" wrapText="1"/>
    </xf>
    <xf numFmtId="0" fontId="35" fillId="0" borderId="131" xfId="0" applyFont="1" applyBorder="1" applyAlignment="1">
      <alignment vertical="center" wrapText="1"/>
    </xf>
    <xf numFmtId="0" fontId="35" fillId="0" borderId="132" xfId="0" applyFont="1" applyBorder="1" applyAlignment="1">
      <alignment vertical="center" wrapText="1"/>
    </xf>
    <xf numFmtId="0" fontId="9" fillId="2" borderId="127" xfId="0" applyFont="1" applyFill="1" applyBorder="1" applyAlignment="1">
      <alignment horizontal="left" vertical="center" wrapText="1"/>
    </xf>
    <xf numFmtId="0" fontId="9" fillId="2" borderId="133" xfId="0" applyFont="1" applyFill="1" applyBorder="1" applyAlignment="1">
      <alignment horizontal="left" vertical="center" wrapText="1"/>
    </xf>
    <xf numFmtId="0" fontId="18" fillId="0" borderId="9" xfId="0" applyFont="1" applyBorder="1">
      <alignment vertical="center"/>
    </xf>
    <xf numFmtId="0" fontId="9" fillId="5" borderId="127" xfId="0" applyFont="1" applyFill="1" applyBorder="1" applyAlignment="1">
      <alignment horizontal="left" vertical="center" wrapText="1"/>
    </xf>
    <xf numFmtId="0" fontId="9" fillId="5" borderId="133" xfId="0" applyFont="1" applyFill="1" applyBorder="1" applyAlignment="1">
      <alignment horizontal="left" vertical="center" wrapText="1"/>
    </xf>
    <xf numFmtId="0" fontId="35" fillId="0" borderId="134" xfId="0" applyFont="1" applyBorder="1" applyAlignment="1">
      <alignment vertical="center" wrapText="1"/>
    </xf>
    <xf numFmtId="0" fontId="35" fillId="0" borderId="135" xfId="0" applyFont="1" applyBorder="1" applyAlignment="1">
      <alignment vertical="center" wrapText="1"/>
    </xf>
    <xf numFmtId="0" fontId="9" fillId="2" borderId="136" xfId="0" applyFont="1" applyFill="1" applyBorder="1" applyAlignment="1">
      <alignment horizontal="left" vertical="center" wrapText="1"/>
    </xf>
    <xf numFmtId="0" fontId="9" fillId="2" borderId="137" xfId="0" applyFont="1" applyFill="1" applyBorder="1" applyAlignment="1">
      <alignment horizontal="left" vertical="center" wrapText="1"/>
    </xf>
    <xf numFmtId="0" fontId="36" fillId="0" borderId="0" xfId="0" applyFont="1" applyAlignment="1">
      <alignment horizontal="left" vertical="center"/>
    </xf>
    <xf numFmtId="0" fontId="9" fillId="5" borderId="136" xfId="0" applyFont="1" applyFill="1" applyBorder="1" applyAlignment="1">
      <alignment horizontal="left" vertical="center" wrapText="1"/>
    </xf>
    <xf numFmtId="0" fontId="9" fillId="5" borderId="137" xfId="0" applyFont="1" applyFill="1" applyBorder="1" applyAlignment="1">
      <alignment horizontal="left" vertical="center" wrapText="1"/>
    </xf>
    <xf numFmtId="0" fontId="0" fillId="0" borderId="0" xfId="1" applyFont="1"/>
    <xf numFmtId="49" fontId="13" fillId="0" borderId="0" xfId="1" applyNumberFormat="1" applyFont="1" applyBorder="1" applyAlignment="1">
      <alignment horizontal="right" vertical="center"/>
    </xf>
    <xf numFmtId="49" fontId="13" fillId="0" borderId="0" xfId="1" applyNumberFormat="1" applyFont="1" applyBorder="1" applyAlignment="1">
      <alignment vertical="center"/>
    </xf>
    <xf numFmtId="0" fontId="7" fillId="0" borderId="0" xfId="1" applyFont="1" applyAlignment="1">
      <alignment horizontal="center"/>
    </xf>
    <xf numFmtId="0" fontId="14" fillId="0" borderId="119" xfId="1" applyFont="1" applyBorder="1" applyAlignment="1">
      <alignment horizontal="center" vertical="center"/>
    </xf>
    <xf numFmtId="0" fontId="18" fillId="2" borderId="121" xfId="1" applyFont="1" applyFill="1" applyBorder="1" applyAlignment="1" applyProtection="1">
      <alignment horizontal="center" vertical="center"/>
      <protection locked="0"/>
    </xf>
    <xf numFmtId="49" fontId="8" fillId="0" borderId="0" xfId="0" applyNumberFormat="1" applyFont="1" applyAlignment="1" applyProtection="1">
      <alignment vertical="center"/>
      <protection locked="0"/>
    </xf>
    <xf numFmtId="49" fontId="13" fillId="0" borderId="0" xfId="1" applyNumberFormat="1" applyFont="1" applyBorder="1" applyAlignment="1">
      <alignment horizontal="left" vertical="center"/>
    </xf>
    <xf numFmtId="0" fontId="18" fillId="5" borderId="121" xfId="1" applyFont="1" applyFill="1" applyBorder="1" applyAlignment="1" applyProtection="1">
      <alignment horizontal="center" vertical="center"/>
      <protection locked="0"/>
    </xf>
    <xf numFmtId="0" fontId="14" fillId="0" borderId="125" xfId="1" applyFont="1" applyBorder="1" applyAlignment="1">
      <alignment horizontal="center" vertical="center"/>
    </xf>
    <xf numFmtId="0" fontId="18" fillId="2" borderId="126" xfId="1" applyFont="1" applyFill="1" applyBorder="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horizontal="right" vertical="center"/>
      <protection locked="0"/>
    </xf>
    <xf numFmtId="0" fontId="8" fillId="3" borderId="9" xfId="0" applyFont="1" applyFill="1" applyBorder="1" applyAlignment="1" applyProtection="1">
      <alignment horizontal="distributed" vertical="center" indent="1"/>
      <protection locked="0"/>
    </xf>
    <xf numFmtId="0" fontId="18" fillId="5" borderId="126" xfId="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9" xfId="0" applyFont="1" applyBorder="1" applyAlignment="1" applyProtection="1">
      <alignment vertical="center"/>
      <protection locked="0"/>
    </xf>
    <xf numFmtId="0" fontId="18" fillId="2" borderId="126" xfId="1" applyFont="1" applyFill="1" applyBorder="1" applyAlignment="1" applyProtection="1">
      <alignment horizontal="left" vertical="center" wrapText="1"/>
      <protection locked="0"/>
    </xf>
    <xf numFmtId="0" fontId="8" fillId="0" borderId="0" xfId="0" applyFont="1" applyBorder="1" applyAlignment="1" applyProtection="1">
      <alignment vertical="center"/>
      <protection locked="0"/>
    </xf>
    <xf numFmtId="0" fontId="18" fillId="5" borderId="126" xfId="1" applyFont="1" applyFill="1" applyBorder="1" applyAlignment="1" applyProtection="1">
      <alignment horizontal="left" vertical="center" wrapText="1"/>
      <protection locked="0"/>
    </xf>
    <xf numFmtId="0" fontId="8" fillId="3" borderId="9" xfId="0" applyFont="1" applyFill="1" applyBorder="1" applyAlignment="1" applyProtection="1">
      <alignment vertical="center"/>
      <protection locked="0"/>
    </xf>
    <xf numFmtId="0" fontId="1" fillId="0" borderId="0" xfId="1" applyBorder="1"/>
    <xf numFmtId="0" fontId="14" fillId="0" borderId="138" xfId="1" applyFont="1" applyBorder="1" applyAlignment="1">
      <alignment horizontal="center" vertical="center"/>
    </xf>
    <xf numFmtId="0" fontId="18" fillId="2" borderId="139" xfId="1" applyFont="1" applyFill="1" applyBorder="1" applyAlignment="1" applyProtection="1">
      <alignment horizontal="left" vertical="center" wrapText="1"/>
      <protection locked="0"/>
    </xf>
    <xf numFmtId="0" fontId="18" fillId="5" borderId="139" xfId="1" applyFont="1" applyFill="1" applyBorder="1" applyAlignment="1" applyProtection="1">
      <alignment horizontal="left" vertical="center" wrapText="1"/>
      <protection locked="0"/>
    </xf>
    <xf numFmtId="0" fontId="0" fillId="0" borderId="0" xfId="1" applyFont="1" applyAlignment="1">
      <alignment horizontal="right"/>
    </xf>
    <xf numFmtId="0" fontId="37" fillId="0" borderId="0" xfId="0" applyFont="1">
      <alignment vertical="center"/>
    </xf>
    <xf numFmtId="0" fontId="37" fillId="0" borderId="0" xfId="0" applyFont="1" applyAlignment="1">
      <alignment horizontal="left" vertical="center"/>
    </xf>
    <xf numFmtId="0" fontId="37" fillId="7" borderId="0" xfId="0" applyFont="1" applyFill="1">
      <alignment vertical="center"/>
    </xf>
    <xf numFmtId="0" fontId="37" fillId="0" borderId="16" xfId="0" applyFont="1" applyBorder="1">
      <alignment vertical="center"/>
    </xf>
    <xf numFmtId="0" fontId="37" fillId="7" borderId="0" xfId="0" applyFont="1" applyFill="1" applyBorder="1" applyAlignment="1">
      <alignment horizontal="left" vertical="center" shrinkToFit="1"/>
    </xf>
    <xf numFmtId="0" fontId="37" fillId="7" borderId="0" xfId="0" applyFont="1" applyFill="1" applyBorder="1" applyAlignment="1">
      <alignment horizontal="left" vertical="center"/>
    </xf>
    <xf numFmtId="0" fontId="37" fillId="0" borderId="70" xfId="0" applyFont="1" applyBorder="1">
      <alignment vertical="center"/>
    </xf>
    <xf numFmtId="0" fontId="37" fillId="0" borderId="10" xfId="0" applyFont="1" applyBorder="1" applyAlignment="1">
      <alignment horizontal="center" vertical="center" wrapText="1"/>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19" xfId="0" applyFont="1" applyBorder="1">
      <alignment vertical="center"/>
    </xf>
    <xf numFmtId="0" fontId="37" fillId="8" borderId="16" xfId="0" applyFont="1" applyFill="1" applyBorder="1">
      <alignment vertical="center"/>
    </xf>
    <xf numFmtId="0" fontId="37" fillId="8" borderId="70" xfId="0" applyFont="1" applyFill="1" applyBorder="1">
      <alignment vertical="center"/>
    </xf>
    <xf numFmtId="0" fontId="37" fillId="7" borderId="0" xfId="0" applyFont="1" applyFill="1" applyAlignment="1">
      <alignment horizontal="left"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182" fontId="37" fillId="7" borderId="70" xfId="0" applyNumberFormat="1" applyFont="1" applyFill="1" applyBorder="1" applyAlignment="1">
      <alignment horizontal="center" vertical="center"/>
    </xf>
    <xf numFmtId="3" fontId="38" fillId="7" borderId="0" xfId="0" applyNumberFormat="1" applyFont="1" applyFill="1" applyBorder="1" applyAlignment="1">
      <alignment horizontal="right" vertical="center"/>
    </xf>
    <xf numFmtId="0" fontId="37" fillId="0" borderId="18" xfId="0" applyFont="1" applyBorder="1">
      <alignment vertical="center"/>
    </xf>
    <xf numFmtId="0" fontId="37" fillId="0" borderId="0" xfId="0" applyFont="1" applyAlignment="1">
      <alignment vertical="center"/>
    </xf>
    <xf numFmtId="0" fontId="37" fillId="0" borderId="0" xfId="0" applyFont="1" applyAlignment="1">
      <alignment horizontal="right" vertical="center"/>
    </xf>
    <xf numFmtId="180" fontId="37" fillId="7" borderId="0" xfId="0" applyNumberFormat="1" applyFont="1" applyFill="1">
      <alignment vertical="center"/>
    </xf>
    <xf numFmtId="180" fontId="37" fillId="0" borderId="0" xfId="0" applyNumberFormat="1" applyFont="1">
      <alignment vertical="center"/>
    </xf>
    <xf numFmtId="180" fontId="37" fillId="8" borderId="0" xfId="0" applyNumberFormat="1" applyFont="1" applyFill="1">
      <alignment vertical="center"/>
    </xf>
    <xf numFmtId="180" fontId="37" fillId="0" borderId="70" xfId="0" applyNumberFormat="1" applyFont="1" applyBorder="1" applyAlignment="1">
      <alignment horizontal="center" vertical="center"/>
    </xf>
    <xf numFmtId="180" fontId="37" fillId="0" borderId="70" xfId="0" applyNumberFormat="1" applyFont="1" applyBorder="1" applyAlignment="1">
      <alignment horizontal="left" vertical="center"/>
    </xf>
    <xf numFmtId="182" fontId="37" fillId="7" borderId="18" xfId="0" applyNumberFormat="1" applyFont="1" applyFill="1" applyBorder="1" applyAlignment="1">
      <alignment horizontal="center" vertical="center"/>
    </xf>
    <xf numFmtId="0" fontId="37" fillId="7" borderId="70" xfId="0" applyFont="1" applyFill="1" applyBorder="1" applyAlignment="1">
      <alignment horizontal="left" vertical="center"/>
    </xf>
    <xf numFmtId="0" fontId="37" fillId="0" borderId="14" xfId="0" applyFont="1" applyBorder="1">
      <alignment vertical="center"/>
    </xf>
    <xf numFmtId="0" fontId="37" fillId="0" borderId="14" xfId="0" applyFont="1" applyBorder="1" applyAlignment="1">
      <alignment horizontal="left" vertical="center"/>
    </xf>
    <xf numFmtId="0" fontId="37" fillId="0" borderId="0" xfId="0" applyFont="1" applyBorder="1">
      <alignment vertical="center"/>
    </xf>
    <xf numFmtId="180" fontId="37" fillId="0" borderId="18" xfId="0" applyNumberFormat="1" applyFont="1" applyBorder="1" applyAlignment="1">
      <alignment horizontal="center" vertical="center"/>
    </xf>
    <xf numFmtId="180" fontId="37" fillId="0" borderId="18" xfId="0" applyNumberFormat="1" applyFont="1" applyBorder="1" applyAlignment="1">
      <alignment horizontal="left" vertical="center"/>
    </xf>
    <xf numFmtId="0" fontId="37" fillId="7" borderId="19" xfId="0" applyFont="1" applyFill="1" applyBorder="1" applyAlignment="1">
      <alignment horizontal="left" vertical="center"/>
    </xf>
    <xf numFmtId="180" fontId="37" fillId="0" borderId="19" xfId="0" applyNumberFormat="1" applyFont="1" applyBorder="1" applyAlignment="1">
      <alignment horizontal="center" vertical="center"/>
    </xf>
    <xf numFmtId="180" fontId="37" fillId="0" borderId="19" xfId="0" applyNumberFormat="1" applyFont="1" applyBorder="1" applyAlignment="1">
      <alignment horizontal="left" vertical="center"/>
    </xf>
    <xf numFmtId="0" fontId="37" fillId="0" borderId="10" xfId="0" applyFont="1" applyBorder="1">
      <alignment vertical="center"/>
    </xf>
    <xf numFmtId="0" fontId="37" fillId="0" borderId="12" xfId="0" applyFont="1" applyBorder="1">
      <alignment vertical="center"/>
    </xf>
    <xf numFmtId="0" fontId="37" fillId="0" borderId="70" xfId="0" applyFont="1" applyBorder="1" applyAlignment="1">
      <alignment horizontal="center" vertical="center"/>
    </xf>
    <xf numFmtId="183" fontId="37" fillId="8" borderId="70" xfId="0" applyNumberFormat="1" applyFont="1" applyFill="1" applyBorder="1" applyAlignment="1">
      <alignment horizontal="right" vertical="center"/>
    </xf>
    <xf numFmtId="183" fontId="37" fillId="0" borderId="70" xfId="0" applyNumberFormat="1" applyFont="1" applyBorder="1" applyAlignment="1">
      <alignment horizontal="right" vertical="center"/>
    </xf>
    <xf numFmtId="0" fontId="37" fillId="0" borderId="17" xfId="0" applyFont="1" applyBorder="1">
      <alignment vertical="center"/>
    </xf>
    <xf numFmtId="0" fontId="37" fillId="8" borderId="17" xfId="0" applyFont="1" applyFill="1" applyBorder="1">
      <alignment vertical="center"/>
    </xf>
    <xf numFmtId="0" fontId="37" fillId="8" borderId="9" xfId="0" applyFont="1" applyFill="1" applyBorder="1">
      <alignment vertical="center"/>
    </xf>
    <xf numFmtId="0" fontId="37" fillId="0" borderId="19" xfId="0" applyFont="1" applyBorder="1" applyAlignment="1">
      <alignment horizontal="center" vertical="center"/>
    </xf>
    <xf numFmtId="183" fontId="37" fillId="8" borderId="19" xfId="0" applyNumberFormat="1" applyFont="1" applyFill="1" applyBorder="1" applyAlignment="1">
      <alignment horizontal="right" vertical="center"/>
    </xf>
    <xf numFmtId="183" fontId="37" fillId="0" borderId="19" xfId="0" applyNumberFormat="1" applyFont="1" applyBorder="1" applyAlignment="1">
      <alignment horizontal="right" vertical="center"/>
    </xf>
    <xf numFmtId="0" fontId="37" fillId="0" borderId="13" xfId="0" applyFont="1" applyBorder="1">
      <alignment vertical="center"/>
    </xf>
    <xf numFmtId="0" fontId="37" fillId="0" borderId="15" xfId="0" applyFont="1" applyBorder="1">
      <alignment vertical="center"/>
    </xf>
  </cellXfs>
  <cellStyles count="3">
    <cellStyle name="標準" xfId="0" builtinId="0"/>
    <cellStyle name="標準_07 収支報告書【６－２】" xfId="1"/>
    <cellStyle name="桁区切り" xfId="2"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161925</xdr:colOff>
      <xdr:row>21</xdr:row>
      <xdr:rowOff>38100</xdr:rowOff>
    </xdr:from>
    <xdr:to xmlns:xdr="http://schemas.openxmlformats.org/drawingml/2006/spreadsheetDrawing">
      <xdr:col>28</xdr:col>
      <xdr:colOff>152400</xdr:colOff>
      <xdr:row>29</xdr:row>
      <xdr:rowOff>136525</xdr:rowOff>
    </xdr:to>
    <xdr:sp macro="" textlink="">
      <xdr:nvSpPr>
        <xdr:cNvPr id="2" name="AutoShape 1"/>
        <xdr:cNvSpPr>
          <a:spLocks noChangeArrowheads="1"/>
        </xdr:cNvSpPr>
      </xdr:nvSpPr>
      <xdr:spPr>
        <a:xfrm>
          <a:off x="5072380" y="5225415"/>
          <a:ext cx="4409440" cy="1851025"/>
        </a:xfrm>
        <a:prstGeom prst="bracketPair">
          <a:avLst>
            <a:gd name="adj" fmla="val 6875"/>
          </a:avLst>
        </a:prstGeom>
        <a:noFill/>
        <a:ln w="9525">
          <a:solidFill>
            <a:srgbClr val="000000"/>
          </a:solidFill>
          <a:round/>
          <a:headEnd/>
          <a:tailEnd/>
        </a:ln>
      </xdr:spPr>
    </xdr:sp>
    <xdr:clientData/>
  </xdr:twoCellAnchor>
  <xdr:twoCellAnchor>
    <xdr:from xmlns:xdr="http://schemas.openxmlformats.org/drawingml/2006/spreadsheetDrawing">
      <xdr:col>29</xdr:col>
      <xdr:colOff>150495</xdr:colOff>
      <xdr:row>7</xdr:row>
      <xdr:rowOff>170180</xdr:rowOff>
    </xdr:from>
    <xdr:to xmlns:xdr="http://schemas.openxmlformats.org/drawingml/2006/spreadsheetDrawing">
      <xdr:col>38</xdr:col>
      <xdr:colOff>217805</xdr:colOff>
      <xdr:row>12</xdr:row>
      <xdr:rowOff>89535</xdr:rowOff>
    </xdr:to>
    <xdr:sp macro="" textlink="">
      <xdr:nvSpPr>
        <xdr:cNvPr id="4" name="角丸四角形 3"/>
        <xdr:cNvSpPr/>
      </xdr:nvSpPr>
      <xdr:spPr>
        <a:xfrm>
          <a:off x="9834880" y="2018030"/>
          <a:ext cx="5883275" cy="101473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rPr>
            <a:t>【全シート共通】</a:t>
          </a:r>
          <a:endParaRPr kumimoji="1" lang="ja-JP" altLang="en-US" sz="1200">
            <a:solidFill>
              <a:srgbClr val="FF0000"/>
            </a:solidFill>
          </a:endParaRPr>
        </a:p>
        <a:p>
          <a:r>
            <a:rPr kumimoji="1" lang="ja-JP" altLang="en-US" sz="1200">
              <a:solidFill>
                <a:srgbClr val="FF0000"/>
              </a:solidFill>
            </a:rPr>
            <a:t>・</a:t>
          </a:r>
          <a:r>
            <a:rPr kumimoji="1" lang="ja-JP" altLang="en-US" sz="1600" b="1">
              <a:solidFill>
                <a:srgbClr val="FF0000"/>
              </a:solidFill>
            </a:rPr>
            <a:t>薄い黄色のセル</a:t>
          </a:r>
          <a:r>
            <a:rPr kumimoji="1" lang="ja-JP" altLang="en-US" sz="1200">
              <a:solidFill>
                <a:srgbClr val="FF0000"/>
              </a:solidFill>
            </a:rPr>
            <a:t>を入力してください。入力することで報告書が完成します。</a:t>
          </a:r>
          <a:endParaRPr kumimoji="1" lang="ja-JP" altLang="en-US" sz="1200">
            <a:solidFill>
              <a:srgbClr val="FF0000"/>
            </a:solidFill>
          </a:endParaRPr>
        </a:p>
        <a:p>
          <a:pPr algn="l"/>
          <a:r>
            <a:rPr kumimoji="1" lang="ja-JP" altLang="en-US" sz="1200">
              <a:solidFill>
                <a:srgbClr val="FF0000"/>
              </a:solidFill>
            </a:rPr>
            <a:t>・</a:t>
          </a:r>
          <a:r>
            <a:rPr kumimoji="1" lang="ja-JP" altLang="en-US" sz="1200" b="1">
              <a:solidFill>
                <a:srgbClr val="FF0000"/>
              </a:solidFill>
            </a:rPr>
            <a:t>薄いオレンジ色のセル</a:t>
          </a:r>
          <a:r>
            <a:rPr kumimoji="1" lang="ja-JP" altLang="en-US" sz="1200">
              <a:solidFill>
                <a:srgbClr val="FF0000"/>
              </a:solidFill>
            </a:rPr>
            <a:t>は自動計算なので入力不要です。</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15</xdr:col>
      <xdr:colOff>179070</xdr:colOff>
      <xdr:row>3</xdr:row>
      <xdr:rowOff>133985</xdr:rowOff>
    </xdr:from>
    <xdr:to xmlns:xdr="http://schemas.openxmlformats.org/drawingml/2006/spreadsheetDrawing">
      <xdr:col>19</xdr:col>
      <xdr:colOff>481965</xdr:colOff>
      <xdr:row>9</xdr:row>
      <xdr:rowOff>280670</xdr:rowOff>
    </xdr:to>
    <xdr:sp macro="" textlink="">
      <xdr:nvSpPr>
        <xdr:cNvPr id="2" name="角丸四角形 1"/>
        <xdr:cNvSpPr/>
      </xdr:nvSpPr>
      <xdr:spPr>
        <a:xfrm>
          <a:off x="11523980" y="1076960"/>
          <a:ext cx="3046095" cy="2268855"/>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rgbClr val="FF0000"/>
              </a:solidFill>
            </a:rPr>
            <a:t>すべて計算式ありのため入力不要。</a:t>
          </a:r>
          <a:endParaRPr kumimoji="1" lang="en-US" altLang="ja-JP" sz="2400">
            <a:solidFill>
              <a:srgbClr val="FF0000"/>
            </a:solidFill>
          </a:endParaRPr>
        </a:p>
        <a:p>
          <a:pPr algn="ctr"/>
          <a:r>
            <a:rPr kumimoji="1" lang="ja-JP" altLang="en-US" sz="2400">
              <a:solidFill>
                <a:srgbClr val="FF0000"/>
              </a:solidFill>
            </a:rPr>
            <a:t>（自動計算）</a:t>
          </a:r>
          <a:endParaRPr kumimoji="1" lang="en-US" altLang="ja-JP"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742950</xdr:colOff>
      <xdr:row>13</xdr:row>
      <xdr:rowOff>18415</xdr:rowOff>
    </xdr:from>
    <xdr:to xmlns:xdr="http://schemas.openxmlformats.org/drawingml/2006/spreadsheetDrawing">
      <xdr:col>16</xdr:col>
      <xdr:colOff>0</xdr:colOff>
      <xdr:row>13</xdr:row>
      <xdr:rowOff>228600</xdr:rowOff>
    </xdr:to>
    <xdr:sp macro="" textlink="">
      <xdr:nvSpPr>
        <xdr:cNvPr id="6" name="Text Box 54"/>
        <xdr:cNvSpPr txBox="1">
          <a:spLocks noChangeArrowheads="1"/>
        </xdr:cNvSpPr>
      </xdr:nvSpPr>
      <xdr:spPr>
        <a:xfrm>
          <a:off x="10327640" y="3447415"/>
          <a:ext cx="162560" cy="21018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mlns:xdr="http://schemas.openxmlformats.org/drawingml/2006/spreadsheetDrawing">
      <xdr:col>13</xdr:col>
      <xdr:colOff>0</xdr:colOff>
      <xdr:row>13</xdr:row>
      <xdr:rowOff>29210</xdr:rowOff>
    </xdr:from>
    <xdr:to xmlns:xdr="http://schemas.openxmlformats.org/drawingml/2006/spreadsheetDrawing">
      <xdr:col>13</xdr:col>
      <xdr:colOff>0</xdr:colOff>
      <xdr:row>13</xdr:row>
      <xdr:rowOff>208915</xdr:rowOff>
    </xdr:to>
    <xdr:sp macro="" textlink="">
      <xdr:nvSpPr>
        <xdr:cNvPr id="7" name="Text Box 55"/>
        <xdr:cNvSpPr txBox="1">
          <a:spLocks noChangeArrowheads="1"/>
        </xdr:cNvSpPr>
      </xdr:nvSpPr>
      <xdr:spPr>
        <a:xfrm>
          <a:off x="7586980" y="3458210"/>
          <a:ext cx="0" cy="17970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twoCellAnchor>
    <xdr:from xmlns:xdr="http://schemas.openxmlformats.org/drawingml/2006/spreadsheetDrawing">
      <xdr:col>13</xdr:col>
      <xdr:colOff>0</xdr:colOff>
      <xdr:row>14</xdr:row>
      <xdr:rowOff>29210</xdr:rowOff>
    </xdr:from>
    <xdr:to xmlns:xdr="http://schemas.openxmlformats.org/drawingml/2006/spreadsheetDrawing">
      <xdr:col>13</xdr:col>
      <xdr:colOff>0</xdr:colOff>
      <xdr:row>14</xdr:row>
      <xdr:rowOff>228600</xdr:rowOff>
    </xdr:to>
    <xdr:sp macro="" textlink="">
      <xdr:nvSpPr>
        <xdr:cNvPr id="8" name="Text Box 56"/>
        <xdr:cNvSpPr txBox="1">
          <a:spLocks noChangeArrowheads="1"/>
        </xdr:cNvSpPr>
      </xdr:nvSpPr>
      <xdr:spPr>
        <a:xfrm>
          <a:off x="7586980" y="3696335"/>
          <a:ext cx="0" cy="19939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11</xdr:row>
      <xdr:rowOff>0</xdr:rowOff>
    </xdr:from>
    <xdr:to xmlns:xdr="http://schemas.openxmlformats.org/drawingml/2006/spreadsheetDrawing">
      <xdr:col>12</xdr:col>
      <xdr:colOff>0</xdr:colOff>
      <xdr:row>11</xdr:row>
      <xdr:rowOff>0</xdr:rowOff>
    </xdr:to>
    <xdr:sp macro="" textlink="">
      <xdr:nvSpPr>
        <xdr:cNvPr id="2" name="Rectangle 8"/>
        <xdr:cNvSpPr>
          <a:spLocks noChangeArrowheads="1"/>
        </xdr:cNvSpPr>
      </xdr:nvSpPr>
      <xdr:spPr>
        <a:xfrm>
          <a:off x="6918325" y="3533775"/>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twoCellAnchor>
    <xdr:from xmlns:xdr="http://schemas.openxmlformats.org/drawingml/2006/spreadsheetDrawing">
      <xdr:col>12</xdr:col>
      <xdr:colOff>0</xdr:colOff>
      <xdr:row>10</xdr:row>
      <xdr:rowOff>0</xdr:rowOff>
    </xdr:from>
    <xdr:to xmlns:xdr="http://schemas.openxmlformats.org/drawingml/2006/spreadsheetDrawing">
      <xdr:col>12</xdr:col>
      <xdr:colOff>0</xdr:colOff>
      <xdr:row>10</xdr:row>
      <xdr:rowOff>0</xdr:rowOff>
    </xdr:to>
    <xdr:sp macro="" textlink="">
      <xdr:nvSpPr>
        <xdr:cNvPr id="3" name="Rectangle 9"/>
        <xdr:cNvSpPr>
          <a:spLocks noChangeArrowheads="1"/>
        </xdr:cNvSpPr>
      </xdr:nvSpPr>
      <xdr:spPr>
        <a:xfrm>
          <a:off x="6918325" y="3152775"/>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twoCellAnchor>
    <xdr:from xmlns:xdr="http://schemas.openxmlformats.org/drawingml/2006/spreadsheetDrawing">
      <xdr:col>12</xdr:col>
      <xdr:colOff>0</xdr:colOff>
      <xdr:row>36</xdr:row>
      <xdr:rowOff>0</xdr:rowOff>
    </xdr:from>
    <xdr:to xmlns:xdr="http://schemas.openxmlformats.org/drawingml/2006/spreadsheetDrawing">
      <xdr:col>12</xdr:col>
      <xdr:colOff>0</xdr:colOff>
      <xdr:row>36</xdr:row>
      <xdr:rowOff>0</xdr:rowOff>
    </xdr:to>
    <xdr:sp macro="" textlink="">
      <xdr:nvSpPr>
        <xdr:cNvPr id="20" name="Rectangle 56"/>
        <xdr:cNvSpPr>
          <a:spLocks noChangeArrowheads="1"/>
        </xdr:cNvSpPr>
      </xdr:nvSpPr>
      <xdr:spPr>
        <a:xfrm>
          <a:off x="6918325" y="10601325"/>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twoCellAnchor>
    <xdr:from xmlns:xdr="http://schemas.openxmlformats.org/drawingml/2006/spreadsheetDrawing">
      <xdr:col>12</xdr:col>
      <xdr:colOff>0</xdr:colOff>
      <xdr:row>35</xdr:row>
      <xdr:rowOff>0</xdr:rowOff>
    </xdr:from>
    <xdr:to xmlns:xdr="http://schemas.openxmlformats.org/drawingml/2006/spreadsheetDrawing">
      <xdr:col>12</xdr:col>
      <xdr:colOff>0</xdr:colOff>
      <xdr:row>35</xdr:row>
      <xdr:rowOff>0</xdr:rowOff>
    </xdr:to>
    <xdr:sp macro="" textlink="">
      <xdr:nvSpPr>
        <xdr:cNvPr id="21" name="Rectangle 57"/>
        <xdr:cNvSpPr>
          <a:spLocks noChangeArrowheads="1"/>
        </xdr:cNvSpPr>
      </xdr:nvSpPr>
      <xdr:spPr>
        <a:xfrm>
          <a:off x="6918325" y="10220325"/>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twoCellAnchor>
    <xdr:from xmlns:xdr="http://schemas.openxmlformats.org/drawingml/2006/spreadsheetDrawing">
      <xdr:col>12</xdr:col>
      <xdr:colOff>0</xdr:colOff>
      <xdr:row>61</xdr:row>
      <xdr:rowOff>0</xdr:rowOff>
    </xdr:from>
    <xdr:to xmlns:xdr="http://schemas.openxmlformats.org/drawingml/2006/spreadsheetDrawing">
      <xdr:col>12</xdr:col>
      <xdr:colOff>0</xdr:colOff>
      <xdr:row>61</xdr:row>
      <xdr:rowOff>0</xdr:rowOff>
    </xdr:to>
    <xdr:sp macro="" textlink="">
      <xdr:nvSpPr>
        <xdr:cNvPr id="22" name="Rectangle 59"/>
        <xdr:cNvSpPr>
          <a:spLocks noChangeArrowheads="1"/>
        </xdr:cNvSpPr>
      </xdr:nvSpPr>
      <xdr:spPr>
        <a:xfrm>
          <a:off x="6918325" y="17668875"/>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twoCellAnchor>
    <xdr:from xmlns:xdr="http://schemas.openxmlformats.org/drawingml/2006/spreadsheetDrawing">
      <xdr:col>12</xdr:col>
      <xdr:colOff>0</xdr:colOff>
      <xdr:row>60</xdr:row>
      <xdr:rowOff>0</xdr:rowOff>
    </xdr:from>
    <xdr:to xmlns:xdr="http://schemas.openxmlformats.org/drawingml/2006/spreadsheetDrawing">
      <xdr:col>12</xdr:col>
      <xdr:colOff>0</xdr:colOff>
      <xdr:row>60</xdr:row>
      <xdr:rowOff>0</xdr:rowOff>
    </xdr:to>
    <xdr:sp macro="" textlink="">
      <xdr:nvSpPr>
        <xdr:cNvPr id="23" name="Rectangle 60"/>
        <xdr:cNvSpPr>
          <a:spLocks noChangeArrowheads="1"/>
        </xdr:cNvSpPr>
      </xdr:nvSpPr>
      <xdr:spPr>
        <a:xfrm>
          <a:off x="6918325" y="17287875"/>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4.xml" /><Relationship Id="rId3" Type="http://schemas.openxmlformats.org/officeDocument/2006/relationships/vmlDrawing" Target="../drawings/vmlDrawing13.vml" /><Relationship Id="rId4" Type="http://schemas.openxmlformats.org/officeDocument/2006/relationships/comments" Target="../comments13.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6.vml" /><Relationship Id="rId3" Type="http://schemas.openxmlformats.org/officeDocument/2006/relationships/comments" Target="../comments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Z33"/>
  <sheetViews>
    <sheetView view="pageBreakPreview" zoomScale="85" zoomScaleSheetLayoutView="85" workbookViewId="0">
      <selection sqref="A1:AZ3"/>
    </sheetView>
  </sheetViews>
  <sheetFormatPr defaultColWidth="2.44140625" defaultRowHeight="15" customHeight="1"/>
  <cols>
    <col min="1" max="16384" width="2.44140625" style="1"/>
  </cols>
  <sheetData>
    <row r="1" spans="1:52" ht="15" customHeight="1">
      <c r="A1" s="2" t="s">
        <v>33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2" ht="1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ht="1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2" ht="32.25" customHeight="1">
      <c r="A5" s="4" t="s">
        <v>170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2" ht="15" customHeight="1"/>
    <row r="7" spans="1:52" ht="15" customHeight="1">
      <c r="A7" s="5" t="s">
        <v>245</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23"/>
    </row>
    <row r="8" spans="1:52" ht="15" customHeight="1">
      <c r="A8" s="6"/>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24"/>
    </row>
    <row r="9" spans="1:52" ht="15" customHeight="1">
      <c r="A9" s="6"/>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24"/>
    </row>
    <row r="10" spans="1:52" ht="15" customHeight="1">
      <c r="A10" s="6"/>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24"/>
    </row>
    <row r="11" spans="1:52" ht="15" customHeight="1">
      <c r="A11" s="6"/>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24"/>
    </row>
    <row r="12" spans="1:52" ht="15" customHeight="1">
      <c r="A12" s="6"/>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24"/>
    </row>
    <row r="13" spans="1:52" ht="15" customHeight="1">
      <c r="A13" s="6"/>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24"/>
    </row>
    <row r="14" spans="1:52" ht="15" customHeight="1">
      <c r="A14" s="6"/>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24"/>
    </row>
    <row r="15" spans="1:52" ht="15" customHeight="1">
      <c r="A15" s="6"/>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24"/>
    </row>
    <row r="16" spans="1:52" ht="15" customHeight="1">
      <c r="A16" s="6"/>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24"/>
    </row>
    <row r="17" spans="1:52" ht="15" customHeight="1">
      <c r="A17" s="6"/>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24"/>
    </row>
    <row r="18" spans="1:52" ht="15" customHeight="1">
      <c r="A18" s="6"/>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24"/>
    </row>
    <row r="19" spans="1:52" ht="15" customHeight="1">
      <c r="A19" s="6"/>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24"/>
    </row>
    <row r="20" spans="1:52" ht="15" customHeight="1">
      <c r="A20" s="6"/>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24"/>
    </row>
    <row r="21" spans="1:52" ht="15" customHeight="1">
      <c r="A21" s="6"/>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24"/>
    </row>
    <row r="22" spans="1:52" ht="15" customHeight="1">
      <c r="A22" s="6"/>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24"/>
    </row>
    <row r="23" spans="1:52" ht="15" customHeight="1">
      <c r="A23" s="7"/>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25"/>
    </row>
    <row r="24" spans="1:52" ht="1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row>
    <row r="25" spans="1:52" ht="15" customHeight="1">
      <c r="A25" s="9" t="s">
        <v>246</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26"/>
    </row>
    <row r="26" spans="1:52" ht="15" customHeight="1">
      <c r="A26" s="10"/>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27"/>
    </row>
    <row r="27" spans="1:52" ht="15" customHeight="1">
      <c r="A27" s="10"/>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27"/>
    </row>
    <row r="28" spans="1:52" ht="15" customHeight="1">
      <c r="A28" s="1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28"/>
    </row>
    <row r="29" spans="1:52" ht="15" customHeight="1"/>
    <row r="30" spans="1:52" ht="15" customHeight="1">
      <c r="A30" s="9" t="s">
        <v>188</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9"/>
    </row>
    <row r="31" spans="1:52" ht="15" customHeight="1">
      <c r="A31" s="12"/>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30"/>
    </row>
    <row r="32" spans="1:52" ht="15" customHeight="1">
      <c r="A32" s="12"/>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30"/>
    </row>
    <row r="33" spans="1:52" ht="15" customHeight="1">
      <c r="A33" s="13"/>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31"/>
    </row>
  </sheetData>
  <mergeCells count="5">
    <mergeCell ref="A5:AZ5"/>
    <mergeCell ref="A1:AZ3"/>
    <mergeCell ref="A25:AZ28"/>
    <mergeCell ref="A30:AZ33"/>
    <mergeCell ref="A7:AZ23"/>
  </mergeCells>
  <phoneticPr fontId="2"/>
  <printOptions horizontalCentered="1" verticalCentered="1"/>
  <pageMargins left="0.78740157480314965" right="0.78740157480314965" top="0.78740157480314965" bottom="0.78740157480314965" header="0" footer="0"/>
  <pageSetup paperSize="9"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0">
    <tabColor rgb="FF002060"/>
  </sheetPr>
  <dimension ref="A1:L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193"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6384" width="9" style="99"/>
  </cols>
  <sheetData>
    <row r="1" spans="1:11" ht="18.75" customHeight="1">
      <c r="A1" s="225" t="s">
        <v>202</v>
      </c>
      <c r="B1" s="126"/>
      <c r="D1" s="135"/>
      <c r="E1" s="126" t="str">
        <f>"（第"&amp;'【様式１】選挙運動費用収支報告書（表紙）'!$T$18&amp;"回）"</f>
        <v>（第1回）</v>
      </c>
      <c r="I1" s="93" t="s">
        <v>181</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51"/>
      <c r="B4" s="128"/>
      <c r="C4" s="252"/>
      <c r="D4" s="253"/>
      <c r="E4" s="256"/>
      <c r="F4" s="256"/>
      <c r="G4" s="271"/>
      <c r="H4" s="267"/>
      <c r="I4" s="269"/>
      <c r="K4" s="190"/>
    </row>
    <row r="5" spans="1:11" ht="22.5" customHeight="1">
      <c r="A5" s="103"/>
      <c r="B5" s="128"/>
      <c r="C5" s="230"/>
      <c r="D5" s="165"/>
      <c r="E5" s="146"/>
      <c r="F5" s="146"/>
      <c r="G5" s="165"/>
      <c r="H5" s="171"/>
      <c r="I5" s="181"/>
      <c r="K5" s="190"/>
    </row>
    <row r="6" spans="1:11" ht="22.5" customHeight="1">
      <c r="A6" s="103"/>
      <c r="B6" s="128"/>
      <c r="C6" s="230"/>
      <c r="D6" s="254"/>
      <c r="E6" s="146"/>
      <c r="F6" s="146"/>
      <c r="G6" s="165"/>
      <c r="H6" s="171"/>
      <c r="I6" s="181"/>
      <c r="K6" s="190"/>
    </row>
    <row r="7" spans="1:11" ht="22.5" customHeight="1">
      <c r="A7" s="103"/>
      <c r="B7" s="128"/>
      <c r="C7" s="230"/>
      <c r="D7" s="165"/>
      <c r="E7" s="146"/>
      <c r="F7" s="146"/>
      <c r="G7" s="165"/>
      <c r="H7" s="171"/>
      <c r="I7" s="181"/>
      <c r="K7" s="190"/>
    </row>
    <row r="8" spans="1:11" ht="22.5" customHeight="1">
      <c r="A8" s="103"/>
      <c r="B8" s="128"/>
      <c r="C8" s="230"/>
      <c r="D8" s="255"/>
      <c r="E8" s="146"/>
      <c r="F8" s="146"/>
      <c r="G8" s="165"/>
      <c r="H8" s="171"/>
      <c r="I8" s="181"/>
      <c r="K8" s="190"/>
    </row>
    <row r="9" spans="1:11" ht="22.5" customHeight="1">
      <c r="A9" s="103"/>
      <c r="B9" s="128"/>
      <c r="C9" s="230"/>
      <c r="D9" s="254"/>
      <c r="E9" s="146"/>
      <c r="F9" s="146"/>
      <c r="G9" s="165"/>
      <c r="H9" s="171"/>
      <c r="I9" s="181"/>
      <c r="K9" s="190"/>
    </row>
    <row r="10" spans="1:11" ht="22.5" customHeight="1">
      <c r="A10" s="103"/>
      <c r="B10" s="128"/>
      <c r="C10" s="230"/>
      <c r="D10" s="254"/>
      <c r="E10" s="146"/>
      <c r="F10" s="146"/>
      <c r="G10" s="165"/>
      <c r="H10" s="171"/>
      <c r="I10" s="181"/>
      <c r="K10" s="190"/>
    </row>
    <row r="11" spans="1:11" ht="22.5" customHeight="1">
      <c r="A11" s="103"/>
      <c r="B11" s="128"/>
      <c r="C11" s="230"/>
      <c r="D11" s="254"/>
      <c r="E11" s="146"/>
      <c r="F11" s="146"/>
      <c r="G11" s="165"/>
      <c r="H11" s="171"/>
      <c r="I11" s="181"/>
      <c r="K11" s="190"/>
    </row>
    <row r="12" spans="1:11" ht="22.5" customHeight="1">
      <c r="A12" s="103"/>
      <c r="B12" s="128"/>
      <c r="C12" s="230"/>
      <c r="D12" s="165"/>
      <c r="E12" s="146"/>
      <c r="F12" s="146"/>
      <c r="G12" s="165"/>
      <c r="H12" s="240"/>
      <c r="I12" s="181"/>
      <c r="K12" s="190"/>
    </row>
    <row r="13" spans="1:11" ht="22.5" customHeight="1">
      <c r="A13" s="103"/>
      <c r="B13" s="128"/>
      <c r="C13" s="230"/>
      <c r="D13" s="165"/>
      <c r="E13" s="146"/>
      <c r="F13" s="146"/>
      <c r="G13" s="165"/>
      <c r="H13" s="171"/>
      <c r="I13" s="181"/>
      <c r="K13" s="190"/>
    </row>
    <row r="14" spans="1:11" ht="22.5" customHeight="1">
      <c r="A14" s="251"/>
      <c r="B14" s="128"/>
      <c r="C14" s="252"/>
      <c r="D14" s="253"/>
      <c r="E14" s="256"/>
      <c r="F14" s="256"/>
      <c r="G14" s="271"/>
      <c r="H14" s="259"/>
      <c r="I14" s="261"/>
      <c r="K14" s="190"/>
    </row>
    <row r="15" spans="1:11" ht="22.5" customHeight="1">
      <c r="A15" s="251"/>
      <c r="B15" s="128"/>
      <c r="C15" s="252"/>
      <c r="D15" s="253"/>
      <c r="E15" s="256"/>
      <c r="F15" s="256"/>
      <c r="G15" s="271"/>
      <c r="H15" s="259"/>
      <c r="I15" s="261"/>
      <c r="K15" s="190"/>
    </row>
    <row r="16" spans="1:11" ht="22.5" customHeight="1">
      <c r="A16" s="251"/>
      <c r="B16" s="128"/>
      <c r="C16" s="252"/>
      <c r="D16" s="253"/>
      <c r="E16" s="256"/>
      <c r="F16" s="256"/>
      <c r="G16" s="271"/>
      <c r="H16" s="259"/>
      <c r="I16" s="261"/>
    </row>
    <row r="17" spans="1:12" ht="22.5" customHeight="1">
      <c r="A17" s="251"/>
      <c r="B17" s="128"/>
      <c r="C17" s="252"/>
      <c r="D17" s="253"/>
      <c r="E17" s="256"/>
      <c r="F17" s="256"/>
      <c r="G17" s="271"/>
      <c r="H17" s="259"/>
      <c r="I17" s="261"/>
    </row>
    <row r="18" spans="1:12" ht="22.5" customHeight="1">
      <c r="A18" s="103"/>
      <c r="B18" s="128"/>
      <c r="C18" s="230"/>
      <c r="D18" s="254"/>
      <c r="E18" s="146"/>
      <c r="F18" s="146"/>
      <c r="G18" s="165"/>
      <c r="H18" s="171"/>
      <c r="I18" s="181"/>
    </row>
    <row r="19" spans="1:12" ht="22.5" customHeight="1">
      <c r="A19" s="103"/>
      <c r="B19" s="128"/>
      <c r="C19" s="230"/>
      <c r="D19" s="254"/>
      <c r="E19" s="146"/>
      <c r="F19" s="146"/>
      <c r="G19" s="165"/>
      <c r="H19" s="171"/>
      <c r="I19" s="181"/>
    </row>
    <row r="20" spans="1:12" ht="22.5" customHeight="1">
      <c r="A20" s="103"/>
      <c r="B20" s="128"/>
      <c r="C20" s="230"/>
      <c r="D20" s="254"/>
      <c r="E20" s="146"/>
      <c r="F20" s="146"/>
      <c r="G20" s="165"/>
      <c r="H20" s="171"/>
      <c r="I20" s="181"/>
    </row>
    <row r="21" spans="1:12" ht="22.5" customHeight="1">
      <c r="A21" s="103"/>
      <c r="B21" s="128"/>
      <c r="C21" s="230"/>
      <c r="D21" s="254"/>
      <c r="E21" s="146"/>
      <c r="F21" s="146"/>
      <c r="G21" s="165"/>
      <c r="H21" s="171"/>
      <c r="I21" s="181"/>
    </row>
    <row r="22" spans="1:12" ht="22.5" customHeight="1">
      <c r="A22" s="103"/>
      <c r="B22" s="128"/>
      <c r="C22" s="230"/>
      <c r="D22" s="254"/>
      <c r="E22" s="146"/>
      <c r="F22" s="146"/>
      <c r="G22" s="165"/>
      <c r="H22" s="171"/>
      <c r="I22" s="181"/>
    </row>
    <row r="23" spans="1:12" ht="22.5" customHeight="1">
      <c r="A23" s="103"/>
      <c r="B23" s="128"/>
      <c r="C23" s="230"/>
      <c r="D23" s="254"/>
      <c r="E23" s="146"/>
      <c r="F23" s="146"/>
      <c r="G23" s="165"/>
      <c r="H23" s="171"/>
      <c r="I23" s="181"/>
    </row>
    <row r="24" spans="1:12" ht="22.5" customHeight="1">
      <c r="A24" s="103"/>
      <c r="B24" s="128"/>
      <c r="C24" s="230"/>
      <c r="D24" s="254"/>
      <c r="E24" s="146"/>
      <c r="F24" s="146"/>
      <c r="G24" s="165"/>
      <c r="H24" s="171"/>
      <c r="I24" s="181"/>
      <c r="K24" s="246">
        <f>SUMIF(C4:C26,"立候補準備",B4:B26)</f>
        <v>0</v>
      </c>
      <c r="L24" s="223" t="s">
        <v>39</v>
      </c>
    </row>
    <row r="25" spans="1:12" ht="22.5" customHeight="1">
      <c r="A25" s="103"/>
      <c r="B25" s="128"/>
      <c r="C25" s="230"/>
      <c r="D25" s="254"/>
      <c r="E25" s="146"/>
      <c r="F25" s="146"/>
      <c r="G25" s="165"/>
      <c r="H25" s="171"/>
      <c r="I25" s="181"/>
      <c r="K25" s="246">
        <f>SUMIF(C4:C26,"選 挙 運 動",B4:B26)</f>
        <v>0</v>
      </c>
      <c r="L25" s="223" t="s">
        <v>48</v>
      </c>
    </row>
    <row r="26" spans="1:12" ht="22.5" customHeight="1">
      <c r="A26" s="103"/>
      <c r="B26" s="228"/>
      <c r="C26" s="230"/>
      <c r="D26" s="264"/>
      <c r="E26" s="265"/>
      <c r="F26" s="265"/>
      <c r="G26" s="263"/>
      <c r="H26" s="268"/>
      <c r="I26" s="270"/>
      <c r="K26" s="246">
        <f>SUM(K24:K25)</f>
        <v>0</v>
      </c>
    </row>
    <row r="27" spans="1:12" ht="18.75" customHeight="1">
      <c r="A27" s="227" t="s">
        <v>15</v>
      </c>
      <c r="B27" s="229">
        <f>SUM(B4:B26)</f>
        <v>0</v>
      </c>
      <c r="C27" s="231" t="s">
        <v>106</v>
      </c>
      <c r="D27" s="237"/>
      <c r="E27" s="235"/>
      <c r="F27" s="236"/>
      <c r="G27" s="237"/>
      <c r="H27" s="242"/>
      <c r="I27" s="272"/>
      <c r="K27" s="222" t="str">
        <f>IF(K26=B27,"OK","NG")</f>
        <v>OK</v>
      </c>
    </row>
    <row r="28" spans="1:12" ht="18.75" customHeight="1">
      <c r="A28" s="225" t="s">
        <v>202</v>
      </c>
      <c r="B28" s="126"/>
      <c r="D28" s="135"/>
      <c r="E28" s="126" t="str">
        <f>"（第"&amp;'【様式１】選挙運動費用収支報告書（表紙）'!$T$18&amp;"回）"</f>
        <v>（第1回）</v>
      </c>
      <c r="I28" s="93" t="s">
        <v>181</v>
      </c>
      <c r="K28" s="190" t="str">
        <f>'【様式１】選挙運動費用収支報告書（表紙）'!$T$18&amp;"回目提出"</f>
        <v>1回目提出</v>
      </c>
    </row>
    <row r="29" spans="1:12" ht="15" customHeight="1">
      <c r="A29" s="101" t="s">
        <v>1</v>
      </c>
      <c r="B29" s="127" t="s">
        <v>100</v>
      </c>
      <c r="C29" s="113" t="s">
        <v>16</v>
      </c>
      <c r="D29" s="233" t="s">
        <v>8</v>
      </c>
      <c r="E29" s="113" t="s">
        <v>18</v>
      </c>
      <c r="F29" s="113"/>
      <c r="G29" s="113"/>
      <c r="H29" s="238" t="s">
        <v>176</v>
      </c>
      <c r="I29" s="179" t="s">
        <v>7</v>
      </c>
      <c r="K29" s="190"/>
    </row>
    <row r="30" spans="1:12" ht="15" customHeight="1">
      <c r="A30" s="102"/>
      <c r="B30" s="114"/>
      <c r="C30" s="114"/>
      <c r="D30" s="157"/>
      <c r="E30" s="157" t="s">
        <v>3</v>
      </c>
      <c r="F30" s="157" t="s">
        <v>2</v>
      </c>
      <c r="G30" s="114" t="s">
        <v>38</v>
      </c>
      <c r="H30" s="239"/>
      <c r="I30" s="180"/>
      <c r="K30" s="190"/>
    </row>
    <row r="31" spans="1:12" ht="22.5" customHeight="1">
      <c r="A31" s="251"/>
      <c r="B31" s="128"/>
      <c r="C31" s="252"/>
      <c r="D31" s="253"/>
      <c r="E31" s="256"/>
      <c r="F31" s="256"/>
      <c r="G31" s="271"/>
      <c r="H31" s="267"/>
      <c r="I31" s="269"/>
      <c r="K31" s="190"/>
    </row>
    <row r="32" spans="1:12" ht="22.5" customHeight="1">
      <c r="A32" s="103"/>
      <c r="B32" s="128"/>
      <c r="C32" s="230"/>
      <c r="D32" s="165"/>
      <c r="E32" s="146"/>
      <c r="F32" s="146"/>
      <c r="G32" s="165"/>
      <c r="H32" s="171"/>
      <c r="I32" s="181"/>
      <c r="K32" s="190"/>
    </row>
    <row r="33" spans="1:11" ht="22.5" customHeight="1">
      <c r="A33" s="103"/>
      <c r="B33" s="128"/>
      <c r="C33" s="230"/>
      <c r="D33" s="254"/>
      <c r="E33" s="146"/>
      <c r="F33" s="146"/>
      <c r="G33" s="165"/>
      <c r="H33" s="171"/>
      <c r="I33" s="181"/>
      <c r="K33" s="190"/>
    </row>
    <row r="34" spans="1:11" ht="22.5" customHeight="1">
      <c r="A34" s="103"/>
      <c r="B34" s="128"/>
      <c r="C34" s="230"/>
      <c r="D34" s="165"/>
      <c r="E34" s="146"/>
      <c r="F34" s="146"/>
      <c r="G34" s="165"/>
      <c r="H34" s="171"/>
      <c r="I34" s="181"/>
      <c r="K34" s="190"/>
    </row>
    <row r="35" spans="1:11" ht="22.5" customHeight="1">
      <c r="A35" s="103"/>
      <c r="B35" s="128"/>
      <c r="C35" s="230"/>
      <c r="D35" s="255"/>
      <c r="E35" s="146"/>
      <c r="F35" s="146"/>
      <c r="G35" s="165"/>
      <c r="H35" s="171"/>
      <c r="I35" s="181"/>
      <c r="K35" s="190"/>
    </row>
    <row r="36" spans="1:11" ht="22.5" customHeight="1">
      <c r="A36" s="103"/>
      <c r="B36" s="128"/>
      <c r="C36" s="230"/>
      <c r="D36" s="254"/>
      <c r="E36" s="146"/>
      <c r="F36" s="146"/>
      <c r="G36" s="165"/>
      <c r="H36" s="171"/>
      <c r="I36" s="181"/>
      <c r="K36" s="190"/>
    </row>
    <row r="37" spans="1:11" ht="22.5" customHeight="1">
      <c r="A37" s="103"/>
      <c r="B37" s="128"/>
      <c r="C37" s="230"/>
      <c r="D37" s="254"/>
      <c r="E37" s="146"/>
      <c r="F37" s="146"/>
      <c r="G37" s="165"/>
      <c r="H37" s="171"/>
      <c r="I37" s="181"/>
      <c r="K37" s="190"/>
    </row>
    <row r="38" spans="1:11" ht="22.5" customHeight="1">
      <c r="A38" s="103"/>
      <c r="B38" s="128"/>
      <c r="C38" s="230"/>
      <c r="D38" s="254"/>
      <c r="E38" s="146"/>
      <c r="F38" s="146"/>
      <c r="G38" s="165"/>
      <c r="H38" s="171"/>
      <c r="I38" s="181"/>
      <c r="K38" s="190"/>
    </row>
    <row r="39" spans="1:11" ht="22.5" customHeight="1">
      <c r="A39" s="103"/>
      <c r="B39" s="128"/>
      <c r="C39" s="230"/>
      <c r="D39" s="165"/>
      <c r="E39" s="146"/>
      <c r="F39" s="146"/>
      <c r="G39" s="165"/>
      <c r="H39" s="240"/>
      <c r="I39" s="181"/>
      <c r="K39" s="190"/>
    </row>
    <row r="40" spans="1:11" ht="22.5" customHeight="1">
      <c r="A40" s="103"/>
      <c r="B40" s="128"/>
      <c r="C40" s="230"/>
      <c r="D40" s="165"/>
      <c r="E40" s="146"/>
      <c r="F40" s="146"/>
      <c r="G40" s="165"/>
      <c r="H40" s="171"/>
      <c r="I40" s="181"/>
      <c r="K40" s="190"/>
    </row>
    <row r="41" spans="1:11" ht="22.5" customHeight="1">
      <c r="A41" s="251"/>
      <c r="B41" s="128"/>
      <c r="C41" s="252"/>
      <c r="D41" s="253"/>
      <c r="E41" s="256"/>
      <c r="F41" s="256"/>
      <c r="G41" s="271"/>
      <c r="H41" s="259"/>
      <c r="I41" s="261"/>
      <c r="K41" s="190"/>
    </row>
    <row r="42" spans="1:11" ht="22.5" customHeight="1">
      <c r="A42" s="251"/>
      <c r="B42" s="128"/>
      <c r="C42" s="252"/>
      <c r="D42" s="253"/>
      <c r="E42" s="256"/>
      <c r="F42" s="256"/>
      <c r="G42" s="271"/>
      <c r="H42" s="259"/>
      <c r="I42" s="261"/>
      <c r="K42" s="190"/>
    </row>
    <row r="43" spans="1:11" ht="22.5" customHeight="1">
      <c r="A43" s="251"/>
      <c r="B43" s="128"/>
      <c r="C43" s="252"/>
      <c r="D43" s="253"/>
      <c r="E43" s="256"/>
      <c r="F43" s="256"/>
      <c r="G43" s="271"/>
      <c r="H43" s="259"/>
      <c r="I43" s="261"/>
    </row>
    <row r="44" spans="1:11" ht="22.5" customHeight="1">
      <c r="A44" s="251"/>
      <c r="B44" s="128"/>
      <c r="C44" s="252"/>
      <c r="D44" s="253"/>
      <c r="E44" s="256"/>
      <c r="F44" s="256"/>
      <c r="G44" s="271"/>
      <c r="H44" s="259"/>
      <c r="I44" s="261"/>
    </row>
    <row r="45" spans="1:11" ht="22.5" customHeight="1">
      <c r="A45" s="103"/>
      <c r="B45" s="128"/>
      <c r="C45" s="230"/>
      <c r="D45" s="254"/>
      <c r="E45" s="146"/>
      <c r="F45" s="146"/>
      <c r="G45" s="165"/>
      <c r="H45" s="171"/>
      <c r="I45" s="181"/>
    </row>
    <row r="46" spans="1:11" ht="22.5" customHeight="1">
      <c r="A46" s="103"/>
      <c r="B46" s="128"/>
      <c r="C46" s="230"/>
      <c r="D46" s="254"/>
      <c r="E46" s="146"/>
      <c r="F46" s="146"/>
      <c r="G46" s="165"/>
      <c r="H46" s="171"/>
      <c r="I46" s="181"/>
    </row>
    <row r="47" spans="1:11" ht="22.5" customHeight="1">
      <c r="A47" s="103"/>
      <c r="B47" s="128"/>
      <c r="C47" s="230"/>
      <c r="D47" s="254"/>
      <c r="E47" s="146"/>
      <c r="F47" s="146"/>
      <c r="G47" s="165"/>
      <c r="H47" s="171"/>
      <c r="I47" s="181"/>
    </row>
    <row r="48" spans="1:11" ht="22.5" customHeight="1">
      <c r="A48" s="103"/>
      <c r="B48" s="128"/>
      <c r="C48" s="230"/>
      <c r="D48" s="254"/>
      <c r="E48" s="146"/>
      <c r="F48" s="146"/>
      <c r="G48" s="165"/>
      <c r="H48" s="171"/>
      <c r="I48" s="181"/>
    </row>
    <row r="49" spans="1:12" ht="22.5" customHeight="1">
      <c r="A49" s="103"/>
      <c r="B49" s="128"/>
      <c r="C49" s="230"/>
      <c r="D49" s="254"/>
      <c r="E49" s="146"/>
      <c r="F49" s="146"/>
      <c r="G49" s="165"/>
      <c r="H49" s="171"/>
      <c r="I49" s="181"/>
    </row>
    <row r="50" spans="1:12" ht="22.5" customHeight="1">
      <c r="A50" s="103"/>
      <c r="B50" s="128"/>
      <c r="C50" s="230"/>
      <c r="D50" s="254"/>
      <c r="E50" s="146"/>
      <c r="F50" s="146"/>
      <c r="G50" s="165"/>
      <c r="H50" s="171"/>
      <c r="I50" s="181"/>
    </row>
    <row r="51" spans="1:12" ht="22.5" customHeight="1">
      <c r="A51" s="103"/>
      <c r="B51" s="128"/>
      <c r="C51" s="230"/>
      <c r="D51" s="254"/>
      <c r="E51" s="146"/>
      <c r="F51" s="146"/>
      <c r="G51" s="165"/>
      <c r="H51" s="171"/>
      <c r="I51" s="181"/>
      <c r="K51" s="246">
        <f>SUMIF(C31:C53,"立候補準備",B31:B53)</f>
        <v>0</v>
      </c>
      <c r="L51" s="223" t="s">
        <v>39</v>
      </c>
    </row>
    <row r="52" spans="1:12" ht="22.5" customHeight="1">
      <c r="A52" s="103"/>
      <c r="B52" s="128"/>
      <c r="C52" s="230"/>
      <c r="D52" s="254"/>
      <c r="E52" s="146"/>
      <c r="F52" s="146"/>
      <c r="G52" s="165"/>
      <c r="H52" s="171"/>
      <c r="I52" s="181"/>
      <c r="K52" s="246">
        <f>SUMIF(C31:C53,"選 挙 運 動",B31:B53)</f>
        <v>0</v>
      </c>
      <c r="L52" s="223" t="s">
        <v>48</v>
      </c>
    </row>
    <row r="53" spans="1:12" ht="22.5" customHeight="1">
      <c r="A53" s="103"/>
      <c r="B53" s="228"/>
      <c r="C53" s="230"/>
      <c r="D53" s="264"/>
      <c r="E53" s="265"/>
      <c r="F53" s="265"/>
      <c r="G53" s="263"/>
      <c r="H53" s="268"/>
      <c r="I53" s="270"/>
      <c r="K53" s="246">
        <f>SUM(K51:K52)</f>
        <v>0</v>
      </c>
    </row>
    <row r="54" spans="1:12" ht="18.75" customHeight="1">
      <c r="A54" s="227" t="s">
        <v>15</v>
      </c>
      <c r="B54" s="229">
        <f>SUM(B31:B53)</f>
        <v>0</v>
      </c>
      <c r="C54" s="231" t="s">
        <v>191</v>
      </c>
      <c r="D54" s="237"/>
      <c r="E54" s="235"/>
      <c r="F54" s="236"/>
      <c r="G54" s="237"/>
      <c r="H54" s="242"/>
      <c r="I54" s="272"/>
      <c r="K54" s="222" t="str">
        <f>IF(K53=B54,"OK","NG")</f>
        <v>OK</v>
      </c>
    </row>
    <row r="55" spans="1:12" ht="18.75" customHeight="1">
      <c r="A55" s="225" t="s">
        <v>202</v>
      </c>
      <c r="B55" s="126"/>
      <c r="D55" s="135"/>
      <c r="E55" s="126" t="str">
        <f>"（第"&amp;'【様式１】選挙運動費用収支報告書（表紙）'!$T$18&amp;"回）"</f>
        <v>（第1回）</v>
      </c>
      <c r="I55" s="93" t="s">
        <v>181</v>
      </c>
      <c r="K55" s="190" t="str">
        <f>'【様式１】選挙運動費用収支報告書（表紙）'!$T$18&amp;"回目提出"</f>
        <v>1回目提出</v>
      </c>
    </row>
    <row r="56" spans="1:12" ht="15" customHeight="1">
      <c r="A56" s="101" t="s">
        <v>1</v>
      </c>
      <c r="B56" s="127" t="s">
        <v>100</v>
      </c>
      <c r="C56" s="113" t="s">
        <v>16</v>
      </c>
      <c r="D56" s="233" t="s">
        <v>8</v>
      </c>
      <c r="E56" s="113" t="s">
        <v>18</v>
      </c>
      <c r="F56" s="113"/>
      <c r="G56" s="113"/>
      <c r="H56" s="238" t="s">
        <v>176</v>
      </c>
      <c r="I56" s="179" t="s">
        <v>7</v>
      </c>
      <c r="K56" s="190"/>
    </row>
    <row r="57" spans="1:12" ht="15" customHeight="1">
      <c r="A57" s="102"/>
      <c r="B57" s="114"/>
      <c r="C57" s="114"/>
      <c r="D57" s="157"/>
      <c r="E57" s="157" t="s">
        <v>3</v>
      </c>
      <c r="F57" s="157" t="s">
        <v>2</v>
      </c>
      <c r="G57" s="114" t="s">
        <v>38</v>
      </c>
      <c r="H57" s="239"/>
      <c r="I57" s="180"/>
      <c r="K57" s="190"/>
    </row>
    <row r="58" spans="1:12" ht="22.5" customHeight="1">
      <c r="A58" s="251"/>
      <c r="B58" s="128"/>
      <c r="C58" s="252"/>
      <c r="D58" s="253"/>
      <c r="E58" s="256"/>
      <c r="F58" s="256"/>
      <c r="G58" s="271"/>
      <c r="H58" s="267"/>
      <c r="I58" s="269"/>
      <c r="K58" s="190"/>
    </row>
    <row r="59" spans="1:12" ht="22.5" customHeight="1">
      <c r="A59" s="103"/>
      <c r="B59" s="128"/>
      <c r="C59" s="230"/>
      <c r="D59" s="165"/>
      <c r="E59" s="146"/>
      <c r="F59" s="146"/>
      <c r="G59" s="165"/>
      <c r="H59" s="171"/>
      <c r="I59" s="181"/>
      <c r="K59" s="190"/>
    </row>
    <row r="60" spans="1:12" ht="22.5" customHeight="1">
      <c r="A60" s="103"/>
      <c r="B60" s="128"/>
      <c r="C60" s="230"/>
      <c r="D60" s="254"/>
      <c r="E60" s="146"/>
      <c r="F60" s="146"/>
      <c r="G60" s="165"/>
      <c r="H60" s="171"/>
      <c r="I60" s="181"/>
      <c r="K60" s="190"/>
    </row>
    <row r="61" spans="1:12" ht="22.5" customHeight="1">
      <c r="A61" s="103"/>
      <c r="B61" s="128"/>
      <c r="C61" s="230"/>
      <c r="D61" s="165"/>
      <c r="E61" s="146"/>
      <c r="F61" s="146"/>
      <c r="G61" s="165"/>
      <c r="H61" s="171"/>
      <c r="I61" s="181"/>
      <c r="K61" s="190"/>
    </row>
    <row r="62" spans="1:12" ht="22.5" customHeight="1">
      <c r="A62" s="103"/>
      <c r="B62" s="128"/>
      <c r="C62" s="230"/>
      <c r="D62" s="255"/>
      <c r="E62" s="146"/>
      <c r="F62" s="146"/>
      <c r="G62" s="165"/>
      <c r="H62" s="171"/>
      <c r="I62" s="181"/>
      <c r="K62" s="190"/>
    </row>
    <row r="63" spans="1:12" ht="22.5" customHeight="1">
      <c r="A63" s="103"/>
      <c r="B63" s="128"/>
      <c r="C63" s="230"/>
      <c r="D63" s="254"/>
      <c r="E63" s="146"/>
      <c r="F63" s="146"/>
      <c r="G63" s="165"/>
      <c r="H63" s="171"/>
      <c r="I63" s="181"/>
      <c r="K63" s="190"/>
    </row>
    <row r="64" spans="1:12" ht="22.5" customHeight="1">
      <c r="A64" s="103"/>
      <c r="B64" s="128"/>
      <c r="C64" s="230"/>
      <c r="D64" s="254"/>
      <c r="E64" s="146"/>
      <c r="F64" s="146"/>
      <c r="G64" s="165"/>
      <c r="H64" s="171"/>
      <c r="I64" s="181"/>
      <c r="K64" s="190"/>
    </row>
    <row r="65" spans="1:12" ht="22.5" customHeight="1">
      <c r="A65" s="103"/>
      <c r="B65" s="128"/>
      <c r="C65" s="230"/>
      <c r="D65" s="254"/>
      <c r="E65" s="146"/>
      <c r="F65" s="146"/>
      <c r="G65" s="165"/>
      <c r="H65" s="171"/>
      <c r="I65" s="181"/>
      <c r="K65" s="190"/>
    </row>
    <row r="66" spans="1:12" ht="22.5" customHeight="1">
      <c r="A66" s="103"/>
      <c r="B66" s="128"/>
      <c r="C66" s="230"/>
      <c r="D66" s="165"/>
      <c r="E66" s="146"/>
      <c r="F66" s="146"/>
      <c r="G66" s="165"/>
      <c r="H66" s="240"/>
      <c r="I66" s="181"/>
      <c r="K66" s="190"/>
    </row>
    <row r="67" spans="1:12" ht="22.5" customHeight="1">
      <c r="A67" s="103"/>
      <c r="B67" s="128"/>
      <c r="C67" s="230"/>
      <c r="D67" s="165"/>
      <c r="E67" s="146"/>
      <c r="F67" s="146"/>
      <c r="G67" s="165"/>
      <c r="H67" s="171"/>
      <c r="I67" s="181"/>
      <c r="K67" s="190"/>
    </row>
    <row r="68" spans="1:12" ht="22.5" customHeight="1">
      <c r="A68" s="251"/>
      <c r="B68" s="128"/>
      <c r="C68" s="252"/>
      <c r="D68" s="253"/>
      <c r="E68" s="256"/>
      <c r="F68" s="256"/>
      <c r="G68" s="271"/>
      <c r="H68" s="259"/>
      <c r="I68" s="261"/>
      <c r="K68" s="190"/>
    </row>
    <row r="69" spans="1:12" ht="22.5" customHeight="1">
      <c r="A69" s="251"/>
      <c r="B69" s="128"/>
      <c r="C69" s="252"/>
      <c r="D69" s="253"/>
      <c r="E69" s="256"/>
      <c r="F69" s="256"/>
      <c r="G69" s="271"/>
      <c r="H69" s="259"/>
      <c r="I69" s="261"/>
      <c r="K69" s="190"/>
    </row>
    <row r="70" spans="1:12" ht="22.5" customHeight="1">
      <c r="A70" s="251"/>
      <c r="B70" s="128"/>
      <c r="C70" s="252"/>
      <c r="D70" s="253"/>
      <c r="E70" s="256"/>
      <c r="F70" s="256"/>
      <c r="G70" s="271"/>
      <c r="H70" s="259"/>
      <c r="I70" s="261"/>
    </row>
    <row r="71" spans="1:12" ht="22.5" customHeight="1">
      <c r="A71" s="251"/>
      <c r="B71" s="128"/>
      <c r="C71" s="252"/>
      <c r="D71" s="253"/>
      <c r="E71" s="256"/>
      <c r="F71" s="256"/>
      <c r="G71" s="271"/>
      <c r="H71" s="259"/>
      <c r="I71" s="261"/>
    </row>
    <row r="72" spans="1:12" ht="22.5" customHeight="1">
      <c r="A72" s="103"/>
      <c r="B72" s="128"/>
      <c r="C72" s="230"/>
      <c r="D72" s="254"/>
      <c r="E72" s="146"/>
      <c r="F72" s="146"/>
      <c r="G72" s="165"/>
      <c r="H72" s="171"/>
      <c r="I72" s="181"/>
    </row>
    <row r="73" spans="1:12" ht="22.5" customHeight="1">
      <c r="A73" s="103"/>
      <c r="B73" s="128"/>
      <c r="C73" s="230"/>
      <c r="D73" s="254"/>
      <c r="E73" s="146"/>
      <c r="F73" s="146"/>
      <c r="G73" s="165"/>
      <c r="H73" s="171"/>
      <c r="I73" s="181"/>
    </row>
    <row r="74" spans="1:12" ht="22.5" customHeight="1">
      <c r="A74" s="103"/>
      <c r="B74" s="128"/>
      <c r="C74" s="230"/>
      <c r="D74" s="254"/>
      <c r="E74" s="146"/>
      <c r="F74" s="146"/>
      <c r="G74" s="165"/>
      <c r="H74" s="171"/>
      <c r="I74" s="181"/>
    </row>
    <row r="75" spans="1:12" ht="22.5" customHeight="1">
      <c r="A75" s="103"/>
      <c r="B75" s="128"/>
      <c r="C75" s="230"/>
      <c r="D75" s="254"/>
      <c r="E75" s="146"/>
      <c r="F75" s="146"/>
      <c r="G75" s="165"/>
      <c r="H75" s="171"/>
      <c r="I75" s="181"/>
    </row>
    <row r="76" spans="1:12" ht="22.5" customHeight="1">
      <c r="A76" s="103"/>
      <c r="B76" s="128"/>
      <c r="C76" s="230"/>
      <c r="D76" s="254"/>
      <c r="E76" s="146"/>
      <c r="F76" s="146"/>
      <c r="G76" s="165"/>
      <c r="H76" s="171"/>
      <c r="I76" s="181"/>
    </row>
    <row r="77" spans="1:12" ht="22.5" customHeight="1">
      <c r="A77" s="103"/>
      <c r="B77" s="128"/>
      <c r="C77" s="230"/>
      <c r="D77" s="254"/>
      <c r="E77" s="146"/>
      <c r="F77" s="146"/>
      <c r="G77" s="165"/>
      <c r="H77" s="171"/>
      <c r="I77" s="181"/>
    </row>
    <row r="78" spans="1:12" ht="22.5" customHeight="1">
      <c r="A78" s="103"/>
      <c r="B78" s="128"/>
      <c r="C78" s="230"/>
      <c r="D78" s="254"/>
      <c r="E78" s="146"/>
      <c r="F78" s="146"/>
      <c r="G78" s="165"/>
      <c r="H78" s="171"/>
      <c r="I78" s="181"/>
      <c r="K78" s="246">
        <f>SUMIF(C58:C80,"立候補準備",B58:B80)</f>
        <v>0</v>
      </c>
      <c r="L78" s="223" t="s">
        <v>39</v>
      </c>
    </row>
    <row r="79" spans="1:12" ht="22.5" customHeight="1">
      <c r="A79" s="103"/>
      <c r="B79" s="128"/>
      <c r="C79" s="230"/>
      <c r="D79" s="254"/>
      <c r="E79" s="146"/>
      <c r="F79" s="146"/>
      <c r="G79" s="165"/>
      <c r="H79" s="171"/>
      <c r="I79" s="181"/>
      <c r="K79" s="246">
        <f>SUMIF(C58:C80,"選 挙 運 動",B58:B80)</f>
        <v>0</v>
      </c>
      <c r="L79" s="223" t="s">
        <v>48</v>
      </c>
    </row>
    <row r="80" spans="1:12" ht="22.5" customHeight="1">
      <c r="A80" s="103"/>
      <c r="B80" s="228"/>
      <c r="C80" s="230"/>
      <c r="D80" s="264"/>
      <c r="E80" s="265"/>
      <c r="F80" s="265"/>
      <c r="G80" s="263"/>
      <c r="H80" s="268"/>
      <c r="I80" s="270"/>
      <c r="K80" s="246">
        <f>SUM(K78:K79)</f>
        <v>0</v>
      </c>
    </row>
    <row r="81" spans="1:11" ht="18.75" customHeight="1">
      <c r="A81" s="227" t="s">
        <v>15</v>
      </c>
      <c r="B81" s="229">
        <f>SUM(B58:B80)</f>
        <v>0</v>
      </c>
      <c r="C81" s="231" t="s">
        <v>169</v>
      </c>
      <c r="D81" s="237"/>
      <c r="E81" s="235"/>
      <c r="F81" s="236"/>
      <c r="G81" s="237"/>
      <c r="H81" s="242"/>
      <c r="I81" s="272"/>
      <c r="K81" s="222" t="str">
        <f>IF(K80=B81,"OK","NG")</f>
        <v>OK</v>
      </c>
    </row>
    <row r="82" spans="1:11" ht="18.75" customHeight="1">
      <c r="A82" s="225" t="s">
        <v>202</v>
      </c>
      <c r="B82" s="126"/>
      <c r="D82" s="135"/>
      <c r="E82" s="126" t="str">
        <f>"（第"&amp;'【様式１】選挙運動費用収支報告書（表紙）'!$T$18&amp;"回）"</f>
        <v>（第1回）</v>
      </c>
      <c r="I82" s="93" t="s">
        <v>181</v>
      </c>
      <c r="K82" s="190" t="str">
        <f>'【様式１】選挙運動費用収支報告書（表紙）'!$T$18&amp;"回目提出"</f>
        <v>1回目提出</v>
      </c>
    </row>
    <row r="83" spans="1:11" ht="15" customHeight="1">
      <c r="A83" s="101" t="s">
        <v>1</v>
      </c>
      <c r="B83" s="127" t="s">
        <v>100</v>
      </c>
      <c r="C83" s="113" t="s">
        <v>16</v>
      </c>
      <c r="D83" s="233" t="s">
        <v>8</v>
      </c>
      <c r="E83" s="113" t="s">
        <v>18</v>
      </c>
      <c r="F83" s="113"/>
      <c r="G83" s="113"/>
      <c r="H83" s="238" t="s">
        <v>176</v>
      </c>
      <c r="I83" s="179" t="s">
        <v>7</v>
      </c>
      <c r="K83" s="190"/>
    </row>
    <row r="84" spans="1:11" ht="15" customHeight="1">
      <c r="A84" s="102"/>
      <c r="B84" s="114"/>
      <c r="C84" s="114"/>
      <c r="D84" s="157"/>
      <c r="E84" s="157" t="s">
        <v>3</v>
      </c>
      <c r="F84" s="157" t="s">
        <v>2</v>
      </c>
      <c r="G84" s="114" t="s">
        <v>38</v>
      </c>
      <c r="H84" s="239"/>
      <c r="I84" s="180"/>
      <c r="K84" s="190"/>
    </row>
    <row r="85" spans="1:11" ht="22.5" customHeight="1">
      <c r="A85" s="251"/>
      <c r="B85" s="128"/>
      <c r="C85" s="252"/>
      <c r="D85" s="253"/>
      <c r="E85" s="256"/>
      <c r="F85" s="256"/>
      <c r="G85" s="271"/>
      <c r="H85" s="267"/>
      <c r="I85" s="269"/>
      <c r="K85" s="190"/>
    </row>
    <row r="86" spans="1:11" ht="22.5" customHeight="1">
      <c r="A86" s="103"/>
      <c r="B86" s="128"/>
      <c r="C86" s="230"/>
      <c r="D86" s="165"/>
      <c r="E86" s="146"/>
      <c r="F86" s="146"/>
      <c r="G86" s="165"/>
      <c r="H86" s="171"/>
      <c r="I86" s="181"/>
      <c r="K86" s="190"/>
    </row>
    <row r="87" spans="1:11" ht="22.5" customHeight="1">
      <c r="A87" s="103"/>
      <c r="B87" s="128"/>
      <c r="C87" s="230"/>
      <c r="D87" s="254"/>
      <c r="E87" s="146"/>
      <c r="F87" s="146"/>
      <c r="G87" s="165"/>
      <c r="H87" s="171"/>
      <c r="I87" s="181"/>
      <c r="K87" s="190"/>
    </row>
    <row r="88" spans="1:11" ht="22.5" customHeight="1">
      <c r="A88" s="103"/>
      <c r="B88" s="128"/>
      <c r="C88" s="230"/>
      <c r="D88" s="165"/>
      <c r="E88" s="146"/>
      <c r="F88" s="146"/>
      <c r="G88" s="165"/>
      <c r="H88" s="171"/>
      <c r="I88" s="181"/>
      <c r="K88" s="190"/>
    </row>
    <row r="89" spans="1:11" ht="22.5" customHeight="1">
      <c r="A89" s="103"/>
      <c r="B89" s="128"/>
      <c r="C89" s="230"/>
      <c r="D89" s="255"/>
      <c r="E89" s="146"/>
      <c r="F89" s="146"/>
      <c r="G89" s="165"/>
      <c r="H89" s="171"/>
      <c r="I89" s="181"/>
      <c r="K89" s="190"/>
    </row>
    <row r="90" spans="1:11" ht="22.5" customHeight="1">
      <c r="A90" s="103"/>
      <c r="B90" s="128"/>
      <c r="C90" s="230"/>
      <c r="D90" s="254"/>
      <c r="E90" s="146"/>
      <c r="F90" s="146"/>
      <c r="G90" s="165"/>
      <c r="H90" s="171"/>
      <c r="I90" s="181"/>
      <c r="K90" s="190"/>
    </row>
    <row r="91" spans="1:11" ht="22.5" customHeight="1">
      <c r="A91" s="103"/>
      <c r="B91" s="128"/>
      <c r="C91" s="230"/>
      <c r="D91" s="254"/>
      <c r="E91" s="146"/>
      <c r="F91" s="146"/>
      <c r="G91" s="165"/>
      <c r="H91" s="171"/>
      <c r="I91" s="181"/>
      <c r="K91" s="190"/>
    </row>
    <row r="92" spans="1:11" ht="22.5" customHeight="1">
      <c r="A92" s="103"/>
      <c r="B92" s="128"/>
      <c r="C92" s="230"/>
      <c r="D92" s="254"/>
      <c r="E92" s="146"/>
      <c r="F92" s="146"/>
      <c r="G92" s="165"/>
      <c r="H92" s="171"/>
      <c r="I92" s="181"/>
      <c r="K92" s="190"/>
    </row>
    <row r="93" spans="1:11" ht="22.5" customHeight="1">
      <c r="A93" s="103"/>
      <c r="B93" s="128"/>
      <c r="C93" s="230"/>
      <c r="D93" s="165"/>
      <c r="E93" s="146"/>
      <c r="F93" s="146"/>
      <c r="G93" s="165"/>
      <c r="H93" s="240"/>
      <c r="I93" s="181"/>
      <c r="K93" s="190"/>
    </row>
    <row r="94" spans="1:11" ht="22.5" customHeight="1">
      <c r="A94" s="103"/>
      <c r="B94" s="128"/>
      <c r="C94" s="230"/>
      <c r="D94" s="165"/>
      <c r="E94" s="146"/>
      <c r="F94" s="146"/>
      <c r="G94" s="165"/>
      <c r="H94" s="171"/>
      <c r="I94" s="181"/>
      <c r="K94" s="190"/>
    </row>
    <row r="95" spans="1:11" ht="22.5" customHeight="1">
      <c r="A95" s="251"/>
      <c r="B95" s="128"/>
      <c r="C95" s="252"/>
      <c r="D95" s="253"/>
      <c r="E95" s="256"/>
      <c r="F95" s="256"/>
      <c r="G95" s="271"/>
      <c r="H95" s="259"/>
      <c r="I95" s="261"/>
      <c r="K95" s="190"/>
    </row>
    <row r="96" spans="1:11" ht="22.5" customHeight="1">
      <c r="A96" s="251"/>
      <c r="B96" s="128"/>
      <c r="C96" s="252"/>
      <c r="D96" s="253"/>
      <c r="E96" s="256"/>
      <c r="F96" s="256"/>
      <c r="G96" s="271"/>
      <c r="H96" s="259"/>
      <c r="I96" s="261"/>
      <c r="K96" s="190"/>
    </row>
    <row r="97" spans="1:12" ht="22.5" customHeight="1">
      <c r="A97" s="251"/>
      <c r="B97" s="128"/>
      <c r="C97" s="252"/>
      <c r="D97" s="253"/>
      <c r="E97" s="256"/>
      <c r="F97" s="256"/>
      <c r="G97" s="271"/>
      <c r="H97" s="259"/>
      <c r="I97" s="261"/>
    </row>
    <row r="98" spans="1:12" ht="22.5" customHeight="1">
      <c r="A98" s="251"/>
      <c r="B98" s="128"/>
      <c r="C98" s="252"/>
      <c r="D98" s="253"/>
      <c r="E98" s="256"/>
      <c r="F98" s="256"/>
      <c r="G98" s="271"/>
      <c r="H98" s="259"/>
      <c r="I98" s="261"/>
    </row>
    <row r="99" spans="1:12" ht="22.5" customHeight="1">
      <c r="A99" s="103"/>
      <c r="B99" s="128"/>
      <c r="C99" s="230"/>
      <c r="D99" s="254"/>
      <c r="E99" s="146"/>
      <c r="F99" s="146"/>
      <c r="G99" s="165"/>
      <c r="H99" s="171"/>
      <c r="I99" s="181"/>
    </row>
    <row r="100" spans="1:12" ht="22.5" customHeight="1">
      <c r="A100" s="103"/>
      <c r="B100" s="128"/>
      <c r="C100" s="230"/>
      <c r="D100" s="254"/>
      <c r="E100" s="146"/>
      <c r="F100" s="146"/>
      <c r="G100" s="165"/>
      <c r="H100" s="171"/>
      <c r="I100" s="181"/>
    </row>
    <row r="101" spans="1:12" ht="22.5" customHeight="1">
      <c r="A101" s="103"/>
      <c r="B101" s="128"/>
      <c r="C101" s="230"/>
      <c r="D101" s="254"/>
      <c r="E101" s="146"/>
      <c r="F101" s="146"/>
      <c r="G101" s="165"/>
      <c r="H101" s="171"/>
      <c r="I101" s="181"/>
    </row>
    <row r="102" spans="1:12" ht="22.5" customHeight="1">
      <c r="A102" s="103"/>
      <c r="B102" s="128"/>
      <c r="C102" s="230"/>
      <c r="D102" s="254"/>
      <c r="E102" s="146"/>
      <c r="F102" s="146"/>
      <c r="G102" s="165"/>
      <c r="H102" s="171"/>
      <c r="I102" s="181"/>
    </row>
    <row r="103" spans="1:12" ht="22.5" customHeight="1">
      <c r="A103" s="103"/>
      <c r="B103" s="128"/>
      <c r="C103" s="230"/>
      <c r="D103" s="254"/>
      <c r="E103" s="146"/>
      <c r="F103" s="146"/>
      <c r="G103" s="165"/>
      <c r="H103" s="171"/>
      <c r="I103" s="181"/>
    </row>
    <row r="104" spans="1:12" ht="22.5" customHeight="1">
      <c r="A104" s="103"/>
      <c r="B104" s="128"/>
      <c r="C104" s="230"/>
      <c r="D104" s="254"/>
      <c r="E104" s="146"/>
      <c r="F104" s="146"/>
      <c r="G104" s="165"/>
      <c r="H104" s="171"/>
      <c r="I104" s="181"/>
    </row>
    <row r="105" spans="1:12" ht="22.5" customHeight="1">
      <c r="A105" s="103"/>
      <c r="B105" s="128"/>
      <c r="C105" s="230"/>
      <c r="D105" s="254"/>
      <c r="E105" s="146"/>
      <c r="F105" s="146"/>
      <c r="G105" s="165"/>
      <c r="H105" s="171"/>
      <c r="I105" s="181"/>
      <c r="K105" s="246">
        <f>SUMIF(C85:C107,"立候補準備",B85:B107)</f>
        <v>0</v>
      </c>
      <c r="L105" s="223" t="s">
        <v>39</v>
      </c>
    </row>
    <row r="106" spans="1:12" ht="22.5" customHeight="1">
      <c r="A106" s="103"/>
      <c r="B106" s="128"/>
      <c r="C106" s="230"/>
      <c r="D106" s="254"/>
      <c r="E106" s="146"/>
      <c r="F106" s="146"/>
      <c r="G106" s="165"/>
      <c r="H106" s="171"/>
      <c r="I106" s="181"/>
      <c r="K106" s="246">
        <f>SUMIF(C85:C107,"選 挙 運 動",B85:B107)</f>
        <v>0</v>
      </c>
      <c r="L106" s="223" t="s">
        <v>48</v>
      </c>
    </row>
    <row r="107" spans="1:12" ht="22.5" customHeight="1">
      <c r="A107" s="103"/>
      <c r="B107" s="228"/>
      <c r="C107" s="230"/>
      <c r="D107" s="264"/>
      <c r="E107" s="265"/>
      <c r="F107" s="265"/>
      <c r="G107" s="263"/>
      <c r="H107" s="268"/>
      <c r="I107" s="270"/>
      <c r="K107" s="246">
        <f>SUM(K105:K106)</f>
        <v>0</v>
      </c>
    </row>
    <row r="108" spans="1:12" ht="18.75" customHeight="1">
      <c r="A108" s="227" t="s">
        <v>15</v>
      </c>
      <c r="B108" s="229">
        <f>SUM(B85:B107)</f>
        <v>0</v>
      </c>
      <c r="C108" s="231" t="s">
        <v>192</v>
      </c>
      <c r="D108" s="237"/>
      <c r="E108" s="235"/>
      <c r="F108" s="236"/>
      <c r="G108" s="237"/>
      <c r="H108" s="242"/>
      <c r="I108" s="272"/>
      <c r="K108" s="222" t="str">
        <f>IF(K107=B108,"OK","NG")</f>
        <v>OK</v>
      </c>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1">
    <dataValidation type="list" allowBlank="1" showDropDown="0" showInputMessage="1" showErrorMessage="1" sqref="C58:C80 C85:C107 C4:C26 C31:C53">
      <formula1>$L$24:$L$25</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1">
    <tabColor rgb="FF002060"/>
  </sheetPr>
  <dimension ref="A1:L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193"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6384" width="9" style="99"/>
  </cols>
  <sheetData>
    <row r="1" spans="1:11" ht="18.75" customHeight="1">
      <c r="A1" s="225" t="s">
        <v>203</v>
      </c>
      <c r="B1" s="126"/>
      <c r="D1" s="135"/>
      <c r="E1" s="126" t="str">
        <f>"（第"&amp;'【様式１】選挙運動費用収支報告書（表紙）'!$T$18&amp;"回）"</f>
        <v>（第1回）</v>
      </c>
      <c r="I1" s="93" t="s">
        <v>80</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51"/>
      <c r="B4" s="128"/>
      <c r="C4" s="252"/>
      <c r="D4" s="253"/>
      <c r="E4" s="256"/>
      <c r="F4" s="256"/>
      <c r="G4" s="271"/>
      <c r="H4" s="256"/>
      <c r="I4" s="269"/>
      <c r="K4" s="190"/>
    </row>
    <row r="5" spans="1:11" ht="22.5" customHeight="1">
      <c r="A5" s="103"/>
      <c r="B5" s="128"/>
      <c r="C5" s="230"/>
      <c r="D5" s="165"/>
      <c r="E5" s="146"/>
      <c r="F5" s="146"/>
      <c r="G5" s="165"/>
      <c r="H5" s="258"/>
      <c r="I5" s="181"/>
      <c r="K5" s="190"/>
    </row>
    <row r="6" spans="1:11" ht="22.5" customHeight="1">
      <c r="A6" s="103"/>
      <c r="B6" s="128"/>
      <c r="C6" s="230"/>
      <c r="D6" s="254"/>
      <c r="E6" s="146"/>
      <c r="F6" s="146"/>
      <c r="G6" s="165"/>
      <c r="H6" s="258"/>
      <c r="I6" s="181"/>
      <c r="K6" s="190"/>
    </row>
    <row r="7" spans="1:11" ht="22.5" customHeight="1">
      <c r="A7" s="103"/>
      <c r="B7" s="128"/>
      <c r="C7" s="230"/>
      <c r="D7" s="165"/>
      <c r="E7" s="146"/>
      <c r="F7" s="146"/>
      <c r="G7" s="165"/>
      <c r="H7" s="258"/>
      <c r="I7" s="181"/>
      <c r="K7" s="190"/>
    </row>
    <row r="8" spans="1:11" ht="22.5" customHeight="1">
      <c r="A8" s="103"/>
      <c r="B8" s="128"/>
      <c r="C8" s="230"/>
      <c r="D8" s="255"/>
      <c r="E8" s="146"/>
      <c r="F8" s="146"/>
      <c r="G8" s="165"/>
      <c r="H8" s="258"/>
      <c r="I8" s="181"/>
      <c r="K8" s="190"/>
    </row>
    <row r="9" spans="1:11" ht="22.5" customHeight="1">
      <c r="A9" s="103"/>
      <c r="B9" s="128"/>
      <c r="C9" s="230"/>
      <c r="D9" s="254"/>
      <c r="E9" s="146"/>
      <c r="F9" s="146"/>
      <c r="G9" s="165"/>
      <c r="H9" s="258"/>
      <c r="I9" s="181"/>
      <c r="K9" s="190"/>
    </row>
    <row r="10" spans="1:11" ht="22.5" customHeight="1">
      <c r="A10" s="103"/>
      <c r="B10" s="128"/>
      <c r="C10" s="230"/>
      <c r="D10" s="254"/>
      <c r="E10" s="146"/>
      <c r="F10" s="146"/>
      <c r="G10" s="165"/>
      <c r="H10" s="258"/>
      <c r="I10" s="181"/>
      <c r="K10" s="190"/>
    </row>
    <row r="11" spans="1:11" ht="22.5" customHeight="1">
      <c r="A11" s="103"/>
      <c r="B11" s="128"/>
      <c r="C11" s="230"/>
      <c r="D11" s="254"/>
      <c r="E11" s="146"/>
      <c r="F11" s="146"/>
      <c r="G11" s="165"/>
      <c r="H11" s="258"/>
      <c r="I11" s="181"/>
      <c r="K11" s="190"/>
    </row>
    <row r="12" spans="1:11" ht="22.5" customHeight="1">
      <c r="A12" s="103"/>
      <c r="B12" s="128"/>
      <c r="C12" s="230"/>
      <c r="D12" s="254"/>
      <c r="E12" s="146"/>
      <c r="F12" s="146"/>
      <c r="G12" s="165"/>
      <c r="H12" s="258"/>
      <c r="I12" s="181"/>
      <c r="K12" s="190"/>
    </row>
    <row r="13" spans="1:11" ht="22.5" customHeight="1">
      <c r="A13" s="103"/>
      <c r="B13" s="128"/>
      <c r="C13" s="230"/>
      <c r="D13" s="254"/>
      <c r="E13" s="146"/>
      <c r="F13" s="146"/>
      <c r="G13" s="165"/>
      <c r="H13" s="258"/>
      <c r="I13" s="181"/>
      <c r="K13" s="190"/>
    </row>
    <row r="14" spans="1:11" ht="22.5" customHeight="1">
      <c r="A14" s="103"/>
      <c r="B14" s="128"/>
      <c r="C14" s="230"/>
      <c r="D14" s="254"/>
      <c r="E14" s="146"/>
      <c r="F14" s="146"/>
      <c r="G14" s="165"/>
      <c r="H14" s="258"/>
      <c r="I14" s="181"/>
      <c r="K14" s="190"/>
    </row>
    <row r="15" spans="1:11" ht="22.5" customHeight="1">
      <c r="A15" s="103"/>
      <c r="B15" s="128"/>
      <c r="C15" s="230"/>
      <c r="D15" s="165"/>
      <c r="E15" s="146"/>
      <c r="F15" s="146"/>
      <c r="G15" s="165"/>
      <c r="H15" s="146"/>
      <c r="I15" s="181"/>
      <c r="K15" s="190"/>
    </row>
    <row r="16" spans="1:11" ht="22.5" customHeight="1">
      <c r="A16" s="103"/>
      <c r="B16" s="128"/>
      <c r="C16" s="230"/>
      <c r="D16" s="165"/>
      <c r="E16" s="146"/>
      <c r="F16" s="146"/>
      <c r="G16" s="165"/>
      <c r="H16" s="258"/>
      <c r="I16" s="181"/>
    </row>
    <row r="17" spans="1:12" ht="22.5" customHeight="1">
      <c r="A17" s="251"/>
      <c r="B17" s="128"/>
      <c r="C17" s="252"/>
      <c r="D17" s="253"/>
      <c r="E17" s="256"/>
      <c r="F17" s="256"/>
      <c r="G17" s="271"/>
      <c r="H17" s="257"/>
      <c r="I17" s="261"/>
    </row>
    <row r="18" spans="1:12" ht="22.5" customHeight="1">
      <c r="A18" s="103"/>
      <c r="B18" s="128"/>
      <c r="C18" s="230"/>
      <c r="D18" s="254"/>
      <c r="E18" s="146"/>
      <c r="F18" s="146"/>
      <c r="G18" s="165"/>
      <c r="H18" s="258"/>
      <c r="I18" s="181"/>
    </row>
    <row r="19" spans="1:12" ht="22.5" customHeight="1">
      <c r="A19" s="103"/>
      <c r="B19" s="128"/>
      <c r="C19" s="230"/>
      <c r="D19" s="254"/>
      <c r="E19" s="146"/>
      <c r="F19" s="146"/>
      <c r="G19" s="165"/>
      <c r="H19" s="258"/>
      <c r="I19" s="181"/>
    </row>
    <row r="20" spans="1:12" ht="22.5" customHeight="1">
      <c r="A20" s="103"/>
      <c r="B20" s="128"/>
      <c r="C20" s="230"/>
      <c r="D20" s="254"/>
      <c r="E20" s="146"/>
      <c r="F20" s="146"/>
      <c r="G20" s="165"/>
      <c r="H20" s="258"/>
      <c r="I20" s="181"/>
    </row>
    <row r="21" spans="1:12" ht="22.5" customHeight="1">
      <c r="A21" s="103"/>
      <c r="B21" s="128"/>
      <c r="C21" s="230"/>
      <c r="D21" s="254"/>
      <c r="E21" s="146"/>
      <c r="F21" s="146"/>
      <c r="G21" s="165"/>
      <c r="H21" s="258"/>
      <c r="I21" s="181"/>
    </row>
    <row r="22" spans="1:12" ht="22.5" customHeight="1">
      <c r="A22" s="103"/>
      <c r="B22" s="128"/>
      <c r="C22" s="230"/>
      <c r="D22" s="254"/>
      <c r="E22" s="146"/>
      <c r="F22" s="146"/>
      <c r="G22" s="165"/>
      <c r="H22" s="258"/>
      <c r="I22" s="181"/>
    </row>
    <row r="23" spans="1:12" ht="22.5" customHeight="1">
      <c r="A23" s="103"/>
      <c r="B23" s="128"/>
      <c r="C23" s="230"/>
      <c r="D23" s="254"/>
      <c r="E23" s="146"/>
      <c r="F23" s="146"/>
      <c r="G23" s="165"/>
      <c r="H23" s="258"/>
      <c r="I23" s="181"/>
    </row>
    <row r="24" spans="1:12" ht="22.5" customHeight="1">
      <c r="A24" s="103"/>
      <c r="B24" s="128"/>
      <c r="C24" s="230"/>
      <c r="D24" s="254"/>
      <c r="E24" s="146"/>
      <c r="F24" s="146"/>
      <c r="G24" s="165"/>
      <c r="H24" s="258"/>
      <c r="I24" s="181"/>
      <c r="K24" s="221">
        <f>SUMIF(C4:C26,"立候補準備",B4:B26)</f>
        <v>0</v>
      </c>
      <c r="L24" s="223" t="s">
        <v>39</v>
      </c>
    </row>
    <row r="25" spans="1:12" ht="22.5" customHeight="1">
      <c r="A25" s="103"/>
      <c r="B25" s="128"/>
      <c r="C25" s="230"/>
      <c r="D25" s="254"/>
      <c r="E25" s="146"/>
      <c r="F25" s="146"/>
      <c r="G25" s="165"/>
      <c r="H25" s="258"/>
      <c r="I25" s="181"/>
      <c r="K25" s="221">
        <f>SUMIF(C4:C26,"選 挙 運 動",B4:B26)</f>
        <v>0</v>
      </c>
      <c r="L25" s="223" t="s">
        <v>48</v>
      </c>
    </row>
    <row r="26" spans="1:12" ht="22.5" customHeight="1">
      <c r="A26" s="103"/>
      <c r="B26" s="228"/>
      <c r="C26" s="230"/>
      <c r="D26" s="264"/>
      <c r="E26" s="265"/>
      <c r="F26" s="265"/>
      <c r="G26" s="263"/>
      <c r="H26" s="266"/>
      <c r="I26" s="270"/>
      <c r="K26" s="221">
        <f>SUM(K24:K25)</f>
        <v>0</v>
      </c>
    </row>
    <row r="27" spans="1:12" ht="18.75" customHeight="1">
      <c r="A27" s="227" t="s">
        <v>15</v>
      </c>
      <c r="B27" s="229">
        <f>SUM(B4:B26)</f>
        <v>0</v>
      </c>
      <c r="C27" s="231" t="s">
        <v>106</v>
      </c>
      <c r="D27" s="237"/>
      <c r="E27" s="235"/>
      <c r="F27" s="236"/>
      <c r="G27" s="237"/>
      <c r="H27" s="242"/>
      <c r="I27" s="272"/>
      <c r="K27" s="222" t="str">
        <f>IF(K26=B27,"OK","NG")</f>
        <v>OK</v>
      </c>
    </row>
    <row r="28" spans="1:12" ht="18.75" customHeight="1">
      <c r="A28" s="225" t="s">
        <v>203</v>
      </c>
      <c r="B28" s="126"/>
      <c r="D28" s="135"/>
      <c r="E28" s="126" t="str">
        <f>"（第"&amp;'【様式１】選挙運動費用収支報告書（表紙）'!$T$18&amp;"回）"</f>
        <v>（第1回）</v>
      </c>
      <c r="I28" s="93" t="s">
        <v>80</v>
      </c>
      <c r="K28" s="190" t="str">
        <f>'【様式１】選挙運動費用収支報告書（表紙）'!$T$18&amp;"回目提出"</f>
        <v>1回目提出</v>
      </c>
    </row>
    <row r="29" spans="1:12" ht="15" customHeight="1">
      <c r="A29" s="101" t="s">
        <v>1</v>
      </c>
      <c r="B29" s="127" t="s">
        <v>100</v>
      </c>
      <c r="C29" s="113" t="s">
        <v>16</v>
      </c>
      <c r="D29" s="233" t="s">
        <v>8</v>
      </c>
      <c r="E29" s="113" t="s">
        <v>18</v>
      </c>
      <c r="F29" s="113"/>
      <c r="G29" s="113"/>
      <c r="H29" s="238" t="s">
        <v>176</v>
      </c>
      <c r="I29" s="179" t="s">
        <v>7</v>
      </c>
      <c r="K29" s="190"/>
    </row>
    <row r="30" spans="1:12" ht="15" customHeight="1">
      <c r="A30" s="102"/>
      <c r="B30" s="114"/>
      <c r="C30" s="114"/>
      <c r="D30" s="157"/>
      <c r="E30" s="157" t="s">
        <v>3</v>
      </c>
      <c r="F30" s="157" t="s">
        <v>2</v>
      </c>
      <c r="G30" s="114" t="s">
        <v>38</v>
      </c>
      <c r="H30" s="239"/>
      <c r="I30" s="180"/>
      <c r="K30" s="190"/>
    </row>
    <row r="31" spans="1:12" ht="22.5" customHeight="1">
      <c r="A31" s="251"/>
      <c r="B31" s="128"/>
      <c r="C31" s="252"/>
      <c r="D31" s="253"/>
      <c r="E31" s="256"/>
      <c r="F31" s="256"/>
      <c r="G31" s="271"/>
      <c r="H31" s="256"/>
      <c r="I31" s="269"/>
      <c r="K31" s="190"/>
    </row>
    <row r="32" spans="1:12" ht="22.5" customHeight="1">
      <c r="A32" s="103"/>
      <c r="B32" s="128"/>
      <c r="C32" s="230"/>
      <c r="D32" s="165"/>
      <c r="E32" s="146"/>
      <c r="F32" s="146"/>
      <c r="G32" s="165"/>
      <c r="H32" s="258"/>
      <c r="I32" s="181"/>
      <c r="K32" s="190"/>
    </row>
    <row r="33" spans="1:11" ht="22.5" customHeight="1">
      <c r="A33" s="103"/>
      <c r="B33" s="128"/>
      <c r="C33" s="230"/>
      <c r="D33" s="254"/>
      <c r="E33" s="146"/>
      <c r="F33" s="146"/>
      <c r="G33" s="165"/>
      <c r="H33" s="258"/>
      <c r="I33" s="181"/>
      <c r="K33" s="190"/>
    </row>
    <row r="34" spans="1:11" ht="22.5" customHeight="1">
      <c r="A34" s="103"/>
      <c r="B34" s="128"/>
      <c r="C34" s="230"/>
      <c r="D34" s="165"/>
      <c r="E34" s="146"/>
      <c r="F34" s="146"/>
      <c r="G34" s="165"/>
      <c r="H34" s="258"/>
      <c r="I34" s="181"/>
      <c r="K34" s="190"/>
    </row>
    <row r="35" spans="1:11" ht="22.5" customHeight="1">
      <c r="A35" s="103"/>
      <c r="B35" s="128"/>
      <c r="C35" s="230"/>
      <c r="D35" s="255"/>
      <c r="E35" s="146"/>
      <c r="F35" s="146"/>
      <c r="G35" s="165"/>
      <c r="H35" s="258"/>
      <c r="I35" s="181"/>
      <c r="K35" s="190"/>
    </row>
    <row r="36" spans="1:11" ht="22.5" customHeight="1">
      <c r="A36" s="103"/>
      <c r="B36" s="128"/>
      <c r="C36" s="230"/>
      <c r="D36" s="254"/>
      <c r="E36" s="146"/>
      <c r="F36" s="146"/>
      <c r="G36" s="165"/>
      <c r="H36" s="258"/>
      <c r="I36" s="181"/>
      <c r="K36" s="190"/>
    </row>
    <row r="37" spans="1:11" ht="22.5" customHeight="1">
      <c r="A37" s="103"/>
      <c r="B37" s="128"/>
      <c r="C37" s="230"/>
      <c r="D37" s="254"/>
      <c r="E37" s="146"/>
      <c r="F37" s="146"/>
      <c r="G37" s="165"/>
      <c r="H37" s="258"/>
      <c r="I37" s="181"/>
      <c r="K37" s="190"/>
    </row>
    <row r="38" spans="1:11" ht="22.5" customHeight="1">
      <c r="A38" s="103"/>
      <c r="B38" s="128"/>
      <c r="C38" s="230"/>
      <c r="D38" s="254"/>
      <c r="E38" s="146"/>
      <c r="F38" s="146"/>
      <c r="G38" s="165"/>
      <c r="H38" s="258"/>
      <c r="I38" s="181"/>
      <c r="K38" s="190"/>
    </row>
    <row r="39" spans="1:11" ht="22.5" customHeight="1">
      <c r="A39" s="103"/>
      <c r="B39" s="128"/>
      <c r="C39" s="230"/>
      <c r="D39" s="254"/>
      <c r="E39" s="146"/>
      <c r="F39" s="146"/>
      <c r="G39" s="165"/>
      <c r="H39" s="258"/>
      <c r="I39" s="181"/>
      <c r="K39" s="190"/>
    </row>
    <row r="40" spans="1:11" ht="22.5" customHeight="1">
      <c r="A40" s="103"/>
      <c r="B40" s="128"/>
      <c r="C40" s="230"/>
      <c r="D40" s="254"/>
      <c r="E40" s="146"/>
      <c r="F40" s="146"/>
      <c r="G40" s="165"/>
      <c r="H40" s="258"/>
      <c r="I40" s="181"/>
      <c r="K40" s="190"/>
    </row>
    <row r="41" spans="1:11" ht="22.5" customHeight="1">
      <c r="A41" s="103"/>
      <c r="B41" s="128"/>
      <c r="C41" s="230"/>
      <c r="D41" s="254"/>
      <c r="E41" s="146"/>
      <c r="F41" s="146"/>
      <c r="G41" s="165"/>
      <c r="H41" s="258"/>
      <c r="I41" s="181"/>
      <c r="K41" s="190"/>
    </row>
    <row r="42" spans="1:11" ht="22.5" customHeight="1">
      <c r="A42" s="103"/>
      <c r="B42" s="128"/>
      <c r="C42" s="230"/>
      <c r="D42" s="165"/>
      <c r="E42" s="146"/>
      <c r="F42" s="146"/>
      <c r="G42" s="165"/>
      <c r="H42" s="146"/>
      <c r="I42" s="181"/>
      <c r="K42" s="190"/>
    </row>
    <row r="43" spans="1:11" ht="22.5" customHeight="1">
      <c r="A43" s="103"/>
      <c r="B43" s="128"/>
      <c r="C43" s="230"/>
      <c r="D43" s="165"/>
      <c r="E43" s="146"/>
      <c r="F43" s="146"/>
      <c r="G43" s="165"/>
      <c r="H43" s="258"/>
      <c r="I43" s="181"/>
    </row>
    <row r="44" spans="1:11" ht="22.5" customHeight="1">
      <c r="A44" s="251"/>
      <c r="B44" s="128"/>
      <c r="C44" s="252"/>
      <c r="D44" s="253"/>
      <c r="E44" s="256"/>
      <c r="F44" s="256"/>
      <c r="G44" s="271"/>
      <c r="H44" s="257"/>
      <c r="I44" s="261"/>
    </row>
    <row r="45" spans="1:11" ht="22.5" customHeight="1">
      <c r="A45" s="103"/>
      <c r="B45" s="128"/>
      <c r="C45" s="230"/>
      <c r="D45" s="254"/>
      <c r="E45" s="146"/>
      <c r="F45" s="146"/>
      <c r="G45" s="165"/>
      <c r="H45" s="258"/>
      <c r="I45" s="181"/>
    </row>
    <row r="46" spans="1:11" ht="22.5" customHeight="1">
      <c r="A46" s="103"/>
      <c r="B46" s="128"/>
      <c r="C46" s="230"/>
      <c r="D46" s="254"/>
      <c r="E46" s="146"/>
      <c r="F46" s="146"/>
      <c r="G46" s="165"/>
      <c r="H46" s="258"/>
      <c r="I46" s="181"/>
    </row>
    <row r="47" spans="1:11" ht="22.5" customHeight="1">
      <c r="A47" s="103"/>
      <c r="B47" s="128"/>
      <c r="C47" s="230"/>
      <c r="D47" s="254"/>
      <c r="E47" s="146"/>
      <c r="F47" s="146"/>
      <c r="G47" s="165"/>
      <c r="H47" s="258"/>
      <c r="I47" s="181"/>
    </row>
    <row r="48" spans="1:11" ht="22.5" customHeight="1">
      <c r="A48" s="103"/>
      <c r="B48" s="128"/>
      <c r="C48" s="230"/>
      <c r="D48" s="254"/>
      <c r="E48" s="146"/>
      <c r="F48" s="146"/>
      <c r="G48" s="165"/>
      <c r="H48" s="258"/>
      <c r="I48" s="181"/>
    </row>
    <row r="49" spans="1:12" ht="22.5" customHeight="1">
      <c r="A49" s="103"/>
      <c r="B49" s="128"/>
      <c r="C49" s="230"/>
      <c r="D49" s="254"/>
      <c r="E49" s="146"/>
      <c r="F49" s="146"/>
      <c r="G49" s="165"/>
      <c r="H49" s="258"/>
      <c r="I49" s="181"/>
    </row>
    <row r="50" spans="1:12" ht="22.5" customHeight="1">
      <c r="A50" s="103"/>
      <c r="B50" s="128"/>
      <c r="C50" s="230"/>
      <c r="D50" s="254"/>
      <c r="E50" s="146"/>
      <c r="F50" s="146"/>
      <c r="G50" s="165"/>
      <c r="H50" s="258"/>
      <c r="I50" s="181"/>
    </row>
    <row r="51" spans="1:12" ht="22.5" customHeight="1">
      <c r="A51" s="103"/>
      <c r="B51" s="128"/>
      <c r="C51" s="230"/>
      <c r="D51" s="254"/>
      <c r="E51" s="146"/>
      <c r="F51" s="146"/>
      <c r="G51" s="165"/>
      <c r="H51" s="258"/>
      <c r="I51" s="181"/>
      <c r="K51" s="221">
        <f>SUMIF(C31:C53,"立候補準備",B31:B53)</f>
        <v>0</v>
      </c>
      <c r="L51" s="223" t="s">
        <v>39</v>
      </c>
    </row>
    <row r="52" spans="1:12" ht="22.5" customHeight="1">
      <c r="A52" s="103"/>
      <c r="B52" s="128"/>
      <c r="C52" s="230"/>
      <c r="D52" s="254"/>
      <c r="E52" s="146"/>
      <c r="F52" s="146"/>
      <c r="G52" s="165"/>
      <c r="H52" s="258"/>
      <c r="I52" s="181"/>
      <c r="K52" s="221">
        <f>SUMIF(C31:C53,"選 挙 運 動",B31:B53)</f>
        <v>0</v>
      </c>
      <c r="L52" s="223" t="s">
        <v>48</v>
      </c>
    </row>
    <row r="53" spans="1:12" ht="22.5" customHeight="1">
      <c r="A53" s="103"/>
      <c r="B53" s="228"/>
      <c r="C53" s="230"/>
      <c r="D53" s="264"/>
      <c r="E53" s="265"/>
      <c r="F53" s="265"/>
      <c r="G53" s="263"/>
      <c r="H53" s="266"/>
      <c r="I53" s="270"/>
      <c r="K53" s="221">
        <f>SUM(K51:K52)</f>
        <v>0</v>
      </c>
    </row>
    <row r="54" spans="1:12" ht="18.75" customHeight="1">
      <c r="A54" s="227" t="s">
        <v>15</v>
      </c>
      <c r="B54" s="229">
        <f>SUM(B31:B53)</f>
        <v>0</v>
      </c>
      <c r="C54" s="231" t="s">
        <v>191</v>
      </c>
      <c r="D54" s="237"/>
      <c r="E54" s="235"/>
      <c r="F54" s="236"/>
      <c r="G54" s="237"/>
      <c r="H54" s="242"/>
      <c r="I54" s="272"/>
      <c r="K54" s="222" t="str">
        <f>IF(K53=B54,"OK","NG")</f>
        <v>OK</v>
      </c>
    </row>
    <row r="55" spans="1:12" ht="18.75" customHeight="1">
      <c r="A55" s="225" t="s">
        <v>203</v>
      </c>
      <c r="B55" s="126"/>
      <c r="D55" s="135"/>
      <c r="E55" s="126" t="str">
        <f>"（第"&amp;'【様式１】選挙運動費用収支報告書（表紙）'!$T$18&amp;"回）"</f>
        <v>（第1回）</v>
      </c>
      <c r="I55" s="93" t="s">
        <v>80</v>
      </c>
      <c r="K55" s="190" t="str">
        <f>'【様式１】選挙運動費用収支報告書（表紙）'!$T$18&amp;"回目提出"</f>
        <v>1回目提出</v>
      </c>
    </row>
    <row r="56" spans="1:12" ht="15" customHeight="1">
      <c r="A56" s="101" t="s">
        <v>1</v>
      </c>
      <c r="B56" s="127" t="s">
        <v>100</v>
      </c>
      <c r="C56" s="113" t="s">
        <v>16</v>
      </c>
      <c r="D56" s="233" t="s">
        <v>8</v>
      </c>
      <c r="E56" s="113" t="s">
        <v>18</v>
      </c>
      <c r="F56" s="113"/>
      <c r="G56" s="113"/>
      <c r="H56" s="238" t="s">
        <v>176</v>
      </c>
      <c r="I56" s="179" t="s">
        <v>7</v>
      </c>
      <c r="K56" s="190"/>
    </row>
    <row r="57" spans="1:12" ht="15" customHeight="1">
      <c r="A57" s="102"/>
      <c r="B57" s="114"/>
      <c r="C57" s="114"/>
      <c r="D57" s="157"/>
      <c r="E57" s="157" t="s">
        <v>3</v>
      </c>
      <c r="F57" s="157" t="s">
        <v>2</v>
      </c>
      <c r="G57" s="114" t="s">
        <v>38</v>
      </c>
      <c r="H57" s="239"/>
      <c r="I57" s="180"/>
      <c r="K57" s="190"/>
    </row>
    <row r="58" spans="1:12" ht="22.5" customHeight="1">
      <c r="A58" s="251"/>
      <c r="B58" s="128"/>
      <c r="C58" s="252"/>
      <c r="D58" s="253"/>
      <c r="E58" s="256"/>
      <c r="F58" s="256"/>
      <c r="G58" s="271"/>
      <c r="H58" s="256"/>
      <c r="I58" s="269"/>
      <c r="K58" s="190"/>
    </row>
    <row r="59" spans="1:12" ht="22.5" customHeight="1">
      <c r="A59" s="103"/>
      <c r="B59" s="128"/>
      <c r="C59" s="230"/>
      <c r="D59" s="165"/>
      <c r="E59" s="146"/>
      <c r="F59" s="146"/>
      <c r="G59" s="165"/>
      <c r="H59" s="258"/>
      <c r="I59" s="181"/>
      <c r="K59" s="190"/>
    </row>
    <row r="60" spans="1:12" ht="22.5" customHeight="1">
      <c r="A60" s="103"/>
      <c r="B60" s="128"/>
      <c r="C60" s="230"/>
      <c r="D60" s="254"/>
      <c r="E60" s="146"/>
      <c r="F60" s="146"/>
      <c r="G60" s="165"/>
      <c r="H60" s="258"/>
      <c r="I60" s="181"/>
      <c r="K60" s="190"/>
    </row>
    <row r="61" spans="1:12" ht="22.5" customHeight="1">
      <c r="A61" s="103"/>
      <c r="B61" s="128"/>
      <c r="C61" s="230"/>
      <c r="D61" s="165"/>
      <c r="E61" s="146"/>
      <c r="F61" s="146"/>
      <c r="G61" s="165"/>
      <c r="H61" s="258"/>
      <c r="I61" s="181"/>
      <c r="K61" s="190"/>
    </row>
    <row r="62" spans="1:12" ht="22.5" customHeight="1">
      <c r="A62" s="103"/>
      <c r="B62" s="128"/>
      <c r="C62" s="230"/>
      <c r="D62" s="255"/>
      <c r="E62" s="146"/>
      <c r="F62" s="146"/>
      <c r="G62" s="165"/>
      <c r="H62" s="258"/>
      <c r="I62" s="181"/>
      <c r="K62" s="190"/>
    </row>
    <row r="63" spans="1:12" ht="22.5" customHeight="1">
      <c r="A63" s="103"/>
      <c r="B63" s="128"/>
      <c r="C63" s="230"/>
      <c r="D63" s="254"/>
      <c r="E63" s="146"/>
      <c r="F63" s="146"/>
      <c r="G63" s="165"/>
      <c r="H63" s="258"/>
      <c r="I63" s="181"/>
      <c r="K63" s="190"/>
    </row>
    <row r="64" spans="1:12" ht="22.5" customHeight="1">
      <c r="A64" s="103"/>
      <c r="B64" s="128"/>
      <c r="C64" s="230"/>
      <c r="D64" s="254"/>
      <c r="E64" s="146"/>
      <c r="F64" s="146"/>
      <c r="G64" s="165"/>
      <c r="H64" s="258"/>
      <c r="I64" s="181"/>
      <c r="K64" s="190"/>
    </row>
    <row r="65" spans="1:12" ht="22.5" customHeight="1">
      <c r="A65" s="103"/>
      <c r="B65" s="128"/>
      <c r="C65" s="230"/>
      <c r="D65" s="254"/>
      <c r="E65" s="146"/>
      <c r="F65" s="146"/>
      <c r="G65" s="165"/>
      <c r="H65" s="258"/>
      <c r="I65" s="181"/>
      <c r="K65" s="190"/>
    </row>
    <row r="66" spans="1:12" ht="22.5" customHeight="1">
      <c r="A66" s="103"/>
      <c r="B66" s="128"/>
      <c r="C66" s="230"/>
      <c r="D66" s="254"/>
      <c r="E66" s="146"/>
      <c r="F66" s="146"/>
      <c r="G66" s="165"/>
      <c r="H66" s="258"/>
      <c r="I66" s="181"/>
      <c r="K66" s="190"/>
    </row>
    <row r="67" spans="1:12" ht="22.5" customHeight="1">
      <c r="A67" s="103"/>
      <c r="B67" s="128"/>
      <c r="C67" s="230"/>
      <c r="D67" s="254"/>
      <c r="E67" s="146"/>
      <c r="F67" s="146"/>
      <c r="G67" s="165"/>
      <c r="H67" s="258"/>
      <c r="I67" s="181"/>
      <c r="K67" s="190"/>
    </row>
    <row r="68" spans="1:12" ht="22.5" customHeight="1">
      <c r="A68" s="103"/>
      <c r="B68" s="128"/>
      <c r="C68" s="230"/>
      <c r="D68" s="254"/>
      <c r="E68" s="146"/>
      <c r="F68" s="146"/>
      <c r="G68" s="165"/>
      <c r="H68" s="258"/>
      <c r="I68" s="181"/>
      <c r="K68" s="190"/>
    </row>
    <row r="69" spans="1:12" ht="22.5" customHeight="1">
      <c r="A69" s="103"/>
      <c r="B69" s="128"/>
      <c r="C69" s="230"/>
      <c r="D69" s="165"/>
      <c r="E69" s="146"/>
      <c r="F69" s="146"/>
      <c r="G69" s="165"/>
      <c r="H69" s="146"/>
      <c r="I69" s="181"/>
      <c r="K69" s="190"/>
    </row>
    <row r="70" spans="1:12" ht="22.5" customHeight="1">
      <c r="A70" s="103"/>
      <c r="B70" s="128"/>
      <c r="C70" s="230"/>
      <c r="D70" s="165"/>
      <c r="E70" s="146"/>
      <c r="F70" s="146"/>
      <c r="G70" s="165"/>
      <c r="H70" s="258"/>
      <c r="I70" s="181"/>
    </row>
    <row r="71" spans="1:12" ht="22.5" customHeight="1">
      <c r="A71" s="251"/>
      <c r="B71" s="128"/>
      <c r="C71" s="252"/>
      <c r="D71" s="253"/>
      <c r="E71" s="256"/>
      <c r="F71" s="256"/>
      <c r="G71" s="271"/>
      <c r="H71" s="257"/>
      <c r="I71" s="261"/>
    </row>
    <row r="72" spans="1:12" ht="22.5" customHeight="1">
      <c r="A72" s="103"/>
      <c r="B72" s="128"/>
      <c r="C72" s="230"/>
      <c r="D72" s="254"/>
      <c r="E72" s="146"/>
      <c r="F72" s="146"/>
      <c r="G72" s="165"/>
      <c r="H72" s="258"/>
      <c r="I72" s="181"/>
    </row>
    <row r="73" spans="1:12" ht="22.5" customHeight="1">
      <c r="A73" s="103"/>
      <c r="B73" s="128"/>
      <c r="C73" s="230"/>
      <c r="D73" s="254"/>
      <c r="E73" s="146"/>
      <c r="F73" s="146"/>
      <c r="G73" s="165"/>
      <c r="H73" s="258"/>
      <c r="I73" s="181"/>
    </row>
    <row r="74" spans="1:12" ht="22.5" customHeight="1">
      <c r="A74" s="103"/>
      <c r="B74" s="128"/>
      <c r="C74" s="230"/>
      <c r="D74" s="254"/>
      <c r="E74" s="146"/>
      <c r="F74" s="146"/>
      <c r="G74" s="165"/>
      <c r="H74" s="258"/>
      <c r="I74" s="181"/>
    </row>
    <row r="75" spans="1:12" ht="22.5" customHeight="1">
      <c r="A75" s="103"/>
      <c r="B75" s="128"/>
      <c r="C75" s="230"/>
      <c r="D75" s="254"/>
      <c r="E75" s="146"/>
      <c r="F75" s="146"/>
      <c r="G75" s="165"/>
      <c r="H75" s="258"/>
      <c r="I75" s="181"/>
    </row>
    <row r="76" spans="1:12" ht="22.5" customHeight="1">
      <c r="A76" s="103"/>
      <c r="B76" s="128"/>
      <c r="C76" s="230"/>
      <c r="D76" s="254"/>
      <c r="E76" s="146"/>
      <c r="F76" s="146"/>
      <c r="G76" s="165"/>
      <c r="H76" s="258"/>
      <c r="I76" s="181"/>
    </row>
    <row r="77" spans="1:12" ht="22.5" customHeight="1">
      <c r="A77" s="103"/>
      <c r="B77" s="128"/>
      <c r="C77" s="230"/>
      <c r="D77" s="254"/>
      <c r="E77" s="146"/>
      <c r="F77" s="146"/>
      <c r="G77" s="165"/>
      <c r="H77" s="258"/>
      <c r="I77" s="181"/>
    </row>
    <row r="78" spans="1:12" ht="22.5" customHeight="1">
      <c r="A78" s="103"/>
      <c r="B78" s="128"/>
      <c r="C78" s="230"/>
      <c r="D78" s="254"/>
      <c r="E78" s="146"/>
      <c r="F78" s="146"/>
      <c r="G78" s="165"/>
      <c r="H78" s="258"/>
      <c r="I78" s="181"/>
      <c r="K78" s="221">
        <f>SUMIF(C58:C80,"立候補準備",B58:B80)</f>
        <v>0</v>
      </c>
      <c r="L78" s="223" t="s">
        <v>39</v>
      </c>
    </row>
    <row r="79" spans="1:12" ht="22.5" customHeight="1">
      <c r="A79" s="103"/>
      <c r="B79" s="128"/>
      <c r="C79" s="230"/>
      <c r="D79" s="254"/>
      <c r="E79" s="146"/>
      <c r="F79" s="146"/>
      <c r="G79" s="165"/>
      <c r="H79" s="258"/>
      <c r="I79" s="181"/>
      <c r="K79" s="221">
        <f>SUMIF(C58:C80,"選 挙 運 動",B58:B80)</f>
        <v>0</v>
      </c>
      <c r="L79" s="223" t="s">
        <v>48</v>
      </c>
    </row>
    <row r="80" spans="1:12" ht="22.5" customHeight="1">
      <c r="A80" s="103"/>
      <c r="B80" s="228"/>
      <c r="C80" s="230"/>
      <c r="D80" s="264"/>
      <c r="E80" s="265"/>
      <c r="F80" s="265"/>
      <c r="G80" s="263"/>
      <c r="H80" s="266"/>
      <c r="I80" s="270"/>
      <c r="K80" s="221">
        <f>SUM(K78:K79)</f>
        <v>0</v>
      </c>
    </row>
    <row r="81" spans="1:11" ht="18.75" customHeight="1">
      <c r="A81" s="227" t="s">
        <v>15</v>
      </c>
      <c r="B81" s="229">
        <f>SUM(B58:B80)</f>
        <v>0</v>
      </c>
      <c r="C81" s="231" t="s">
        <v>169</v>
      </c>
      <c r="D81" s="237"/>
      <c r="E81" s="235"/>
      <c r="F81" s="236"/>
      <c r="G81" s="237"/>
      <c r="H81" s="242"/>
      <c r="I81" s="272"/>
      <c r="K81" s="222" t="str">
        <f>IF(K80=B81,"OK","NG")</f>
        <v>OK</v>
      </c>
    </row>
    <row r="82" spans="1:11" ht="18.75" customHeight="1">
      <c r="A82" s="225" t="s">
        <v>203</v>
      </c>
      <c r="B82" s="126"/>
      <c r="D82" s="135"/>
      <c r="E82" s="126" t="str">
        <f>"（第"&amp;'【様式１】選挙運動費用収支報告書（表紙）'!$T$18&amp;"回）"</f>
        <v>（第1回）</v>
      </c>
      <c r="I82" s="93" t="s">
        <v>80</v>
      </c>
      <c r="K82" s="190" t="str">
        <f>'【様式１】選挙運動費用収支報告書（表紙）'!$T$18&amp;"回目提出"</f>
        <v>1回目提出</v>
      </c>
    </row>
    <row r="83" spans="1:11" ht="15" customHeight="1">
      <c r="A83" s="101" t="s">
        <v>1</v>
      </c>
      <c r="B83" s="127" t="s">
        <v>100</v>
      </c>
      <c r="C83" s="113" t="s">
        <v>16</v>
      </c>
      <c r="D83" s="233" t="s">
        <v>8</v>
      </c>
      <c r="E83" s="113" t="s">
        <v>18</v>
      </c>
      <c r="F83" s="113"/>
      <c r="G83" s="113"/>
      <c r="H83" s="238" t="s">
        <v>176</v>
      </c>
      <c r="I83" s="179" t="s">
        <v>7</v>
      </c>
      <c r="K83" s="190"/>
    </row>
    <row r="84" spans="1:11" ht="15" customHeight="1">
      <c r="A84" s="102"/>
      <c r="B84" s="114"/>
      <c r="C84" s="114"/>
      <c r="D84" s="157"/>
      <c r="E84" s="157" t="s">
        <v>3</v>
      </c>
      <c r="F84" s="157" t="s">
        <v>2</v>
      </c>
      <c r="G84" s="114" t="s">
        <v>38</v>
      </c>
      <c r="H84" s="239"/>
      <c r="I84" s="180"/>
      <c r="K84" s="190"/>
    </row>
    <row r="85" spans="1:11" ht="22.5" customHeight="1">
      <c r="A85" s="251"/>
      <c r="B85" s="128"/>
      <c r="C85" s="252"/>
      <c r="D85" s="253"/>
      <c r="E85" s="256"/>
      <c r="F85" s="256"/>
      <c r="G85" s="271"/>
      <c r="H85" s="256"/>
      <c r="I85" s="269"/>
      <c r="K85" s="190"/>
    </row>
    <row r="86" spans="1:11" ht="22.5" customHeight="1">
      <c r="A86" s="103"/>
      <c r="B86" s="128"/>
      <c r="C86" s="230"/>
      <c r="D86" s="165"/>
      <c r="E86" s="146"/>
      <c r="F86" s="146"/>
      <c r="G86" s="165"/>
      <c r="H86" s="258"/>
      <c r="I86" s="181"/>
      <c r="K86" s="190"/>
    </row>
    <row r="87" spans="1:11" ht="22.5" customHeight="1">
      <c r="A87" s="103"/>
      <c r="B87" s="128"/>
      <c r="C87" s="230"/>
      <c r="D87" s="254"/>
      <c r="E87" s="146"/>
      <c r="F87" s="146"/>
      <c r="G87" s="165"/>
      <c r="H87" s="258"/>
      <c r="I87" s="181"/>
      <c r="K87" s="190"/>
    </row>
    <row r="88" spans="1:11" ht="22.5" customHeight="1">
      <c r="A88" s="103"/>
      <c r="B88" s="128"/>
      <c r="C88" s="230"/>
      <c r="D88" s="165"/>
      <c r="E88" s="146"/>
      <c r="F88" s="146"/>
      <c r="G88" s="165"/>
      <c r="H88" s="258"/>
      <c r="I88" s="181"/>
      <c r="K88" s="190"/>
    </row>
    <row r="89" spans="1:11" ht="22.5" customHeight="1">
      <c r="A89" s="103"/>
      <c r="B89" s="128"/>
      <c r="C89" s="230"/>
      <c r="D89" s="255"/>
      <c r="E89" s="146"/>
      <c r="F89" s="146"/>
      <c r="G89" s="165"/>
      <c r="H89" s="258"/>
      <c r="I89" s="181"/>
      <c r="K89" s="190"/>
    </row>
    <row r="90" spans="1:11" ht="22.5" customHeight="1">
      <c r="A90" s="103"/>
      <c r="B90" s="128"/>
      <c r="C90" s="230"/>
      <c r="D90" s="254"/>
      <c r="E90" s="146"/>
      <c r="F90" s="146"/>
      <c r="G90" s="165"/>
      <c r="H90" s="258"/>
      <c r="I90" s="181"/>
      <c r="K90" s="190"/>
    </row>
    <row r="91" spans="1:11" ht="22.5" customHeight="1">
      <c r="A91" s="103"/>
      <c r="B91" s="128"/>
      <c r="C91" s="230"/>
      <c r="D91" s="254"/>
      <c r="E91" s="146"/>
      <c r="F91" s="146"/>
      <c r="G91" s="165"/>
      <c r="H91" s="258"/>
      <c r="I91" s="181"/>
      <c r="K91" s="190"/>
    </row>
    <row r="92" spans="1:11" ht="22.5" customHeight="1">
      <c r="A92" s="103"/>
      <c r="B92" s="128"/>
      <c r="C92" s="230"/>
      <c r="D92" s="254"/>
      <c r="E92" s="146"/>
      <c r="F92" s="146"/>
      <c r="G92" s="165"/>
      <c r="H92" s="258"/>
      <c r="I92" s="181"/>
      <c r="K92" s="190"/>
    </row>
    <row r="93" spans="1:11" ht="22.5" customHeight="1">
      <c r="A93" s="103"/>
      <c r="B93" s="128"/>
      <c r="C93" s="230"/>
      <c r="D93" s="254"/>
      <c r="E93" s="146"/>
      <c r="F93" s="146"/>
      <c r="G93" s="165"/>
      <c r="H93" s="258"/>
      <c r="I93" s="181"/>
      <c r="K93" s="190"/>
    </row>
    <row r="94" spans="1:11" ht="22.5" customHeight="1">
      <c r="A94" s="103"/>
      <c r="B94" s="128"/>
      <c r="C94" s="230"/>
      <c r="D94" s="254"/>
      <c r="E94" s="146"/>
      <c r="F94" s="146"/>
      <c r="G94" s="165"/>
      <c r="H94" s="258"/>
      <c r="I94" s="181"/>
      <c r="K94" s="190"/>
    </row>
    <row r="95" spans="1:11" ht="22.5" customHeight="1">
      <c r="A95" s="103"/>
      <c r="B95" s="128"/>
      <c r="C95" s="230"/>
      <c r="D95" s="254"/>
      <c r="E95" s="146"/>
      <c r="F95" s="146"/>
      <c r="G95" s="165"/>
      <c r="H95" s="258"/>
      <c r="I95" s="181"/>
      <c r="K95" s="190"/>
    </row>
    <row r="96" spans="1:11" ht="22.5" customHeight="1">
      <c r="A96" s="103"/>
      <c r="B96" s="128"/>
      <c r="C96" s="230"/>
      <c r="D96" s="165"/>
      <c r="E96" s="146"/>
      <c r="F96" s="146"/>
      <c r="G96" s="165"/>
      <c r="H96" s="146"/>
      <c r="I96" s="181"/>
      <c r="K96" s="190"/>
    </row>
    <row r="97" spans="1:12" ht="22.5" customHeight="1">
      <c r="A97" s="103"/>
      <c r="B97" s="128"/>
      <c r="C97" s="230"/>
      <c r="D97" s="165"/>
      <c r="E97" s="146"/>
      <c r="F97" s="146"/>
      <c r="G97" s="165"/>
      <c r="H97" s="258"/>
      <c r="I97" s="181"/>
    </row>
    <row r="98" spans="1:12" ht="22.5" customHeight="1">
      <c r="A98" s="251"/>
      <c r="B98" s="128"/>
      <c r="C98" s="252"/>
      <c r="D98" s="253"/>
      <c r="E98" s="256"/>
      <c r="F98" s="256"/>
      <c r="G98" s="271"/>
      <c r="H98" s="257"/>
      <c r="I98" s="261"/>
    </row>
    <row r="99" spans="1:12" ht="22.5" customHeight="1">
      <c r="A99" s="103"/>
      <c r="B99" s="128"/>
      <c r="C99" s="230"/>
      <c r="D99" s="254"/>
      <c r="E99" s="146"/>
      <c r="F99" s="146"/>
      <c r="G99" s="165"/>
      <c r="H99" s="258"/>
      <c r="I99" s="181"/>
    </row>
    <row r="100" spans="1:12" ht="22.5" customHeight="1">
      <c r="A100" s="103"/>
      <c r="B100" s="128"/>
      <c r="C100" s="230"/>
      <c r="D100" s="254"/>
      <c r="E100" s="146"/>
      <c r="F100" s="146"/>
      <c r="G100" s="165"/>
      <c r="H100" s="258"/>
      <c r="I100" s="181"/>
    </row>
    <row r="101" spans="1:12" ht="22.5" customHeight="1">
      <c r="A101" s="103"/>
      <c r="B101" s="128"/>
      <c r="C101" s="230"/>
      <c r="D101" s="254"/>
      <c r="E101" s="146"/>
      <c r="F101" s="146"/>
      <c r="G101" s="165"/>
      <c r="H101" s="258"/>
      <c r="I101" s="181"/>
    </row>
    <row r="102" spans="1:12" ht="22.5" customHeight="1">
      <c r="A102" s="103"/>
      <c r="B102" s="128"/>
      <c r="C102" s="230"/>
      <c r="D102" s="254"/>
      <c r="E102" s="146"/>
      <c r="F102" s="146"/>
      <c r="G102" s="165"/>
      <c r="H102" s="258"/>
      <c r="I102" s="181"/>
    </row>
    <row r="103" spans="1:12" ht="22.5" customHeight="1">
      <c r="A103" s="103"/>
      <c r="B103" s="128"/>
      <c r="C103" s="230"/>
      <c r="D103" s="254"/>
      <c r="E103" s="146"/>
      <c r="F103" s="146"/>
      <c r="G103" s="165"/>
      <c r="H103" s="258"/>
      <c r="I103" s="181"/>
    </row>
    <row r="104" spans="1:12" ht="22.5" customHeight="1">
      <c r="A104" s="103"/>
      <c r="B104" s="128"/>
      <c r="C104" s="230"/>
      <c r="D104" s="254"/>
      <c r="E104" s="146"/>
      <c r="F104" s="146"/>
      <c r="G104" s="165"/>
      <c r="H104" s="258"/>
      <c r="I104" s="181"/>
    </row>
    <row r="105" spans="1:12" ht="22.5" customHeight="1">
      <c r="A105" s="103"/>
      <c r="B105" s="128"/>
      <c r="C105" s="230"/>
      <c r="D105" s="254"/>
      <c r="E105" s="146"/>
      <c r="F105" s="146"/>
      <c r="G105" s="165"/>
      <c r="H105" s="258"/>
      <c r="I105" s="181"/>
      <c r="K105" s="221">
        <f>SUMIF(C85:C107,"立候補準備",B85:B107)</f>
        <v>0</v>
      </c>
      <c r="L105" s="223" t="s">
        <v>39</v>
      </c>
    </row>
    <row r="106" spans="1:12" ht="22.5" customHeight="1">
      <c r="A106" s="103"/>
      <c r="B106" s="128"/>
      <c r="C106" s="230"/>
      <c r="D106" s="254"/>
      <c r="E106" s="146"/>
      <c r="F106" s="146"/>
      <c r="G106" s="165"/>
      <c r="H106" s="258"/>
      <c r="I106" s="181"/>
      <c r="K106" s="221">
        <f>SUMIF(C85:C107,"選 挙 運 動",B85:B107)</f>
        <v>0</v>
      </c>
      <c r="L106" s="223" t="s">
        <v>48</v>
      </c>
    </row>
    <row r="107" spans="1:12" ht="22.5" customHeight="1">
      <c r="A107" s="103"/>
      <c r="B107" s="228"/>
      <c r="C107" s="230"/>
      <c r="D107" s="264"/>
      <c r="E107" s="265"/>
      <c r="F107" s="265"/>
      <c r="G107" s="263"/>
      <c r="H107" s="266"/>
      <c r="I107" s="270"/>
      <c r="K107" s="221">
        <f>SUM(K105:K106)</f>
        <v>0</v>
      </c>
    </row>
    <row r="108" spans="1:12" ht="18.75" customHeight="1">
      <c r="A108" s="227" t="s">
        <v>15</v>
      </c>
      <c r="B108" s="229">
        <f>SUM(B85:B107)</f>
        <v>0</v>
      </c>
      <c r="C108" s="231" t="s">
        <v>192</v>
      </c>
      <c r="D108" s="237"/>
      <c r="E108" s="235"/>
      <c r="F108" s="236"/>
      <c r="G108" s="237"/>
      <c r="H108" s="242"/>
      <c r="I108" s="272"/>
      <c r="K108" s="222" t="str">
        <f>IF(K107=B108,"OK","NG")</f>
        <v>OK</v>
      </c>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1">
    <dataValidation type="list" allowBlank="1" showDropDown="0" showInputMessage="1" showErrorMessage="1" sqref="C58:C80 C85:C107 C4:C26 C31:C53">
      <formula1>$L$24:$L$25</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2">
    <tabColor rgb="FF002060"/>
  </sheetPr>
  <dimension ref="A1:L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193"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6384" width="9" style="99"/>
  </cols>
  <sheetData>
    <row r="1" spans="1:11" ht="18.75" customHeight="1">
      <c r="A1" s="225" t="s">
        <v>205</v>
      </c>
      <c r="B1" s="126"/>
      <c r="D1" s="135"/>
      <c r="E1" s="126" t="str">
        <f>"（第"&amp;'【様式１】選挙運動費用収支報告書（表紙）'!$T$18&amp;"回）"</f>
        <v>（第1回）</v>
      </c>
      <c r="I1" s="93" t="s">
        <v>182</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51"/>
      <c r="B4" s="128"/>
      <c r="C4" s="252"/>
      <c r="D4" s="253"/>
      <c r="E4" s="256"/>
      <c r="F4" s="257"/>
      <c r="G4" s="253"/>
      <c r="H4" s="256"/>
      <c r="I4" s="269"/>
      <c r="K4" s="190"/>
    </row>
    <row r="5" spans="1:11" ht="22.5" customHeight="1">
      <c r="A5" s="103"/>
      <c r="B5" s="128"/>
      <c r="C5" s="230"/>
      <c r="D5" s="165"/>
      <c r="E5" s="146"/>
      <c r="F5" s="258"/>
      <c r="G5" s="254"/>
      <c r="H5" s="258"/>
      <c r="I5" s="181"/>
      <c r="K5" s="190"/>
    </row>
    <row r="6" spans="1:11" ht="22.5" customHeight="1">
      <c r="A6" s="103"/>
      <c r="B6" s="128"/>
      <c r="C6" s="230"/>
      <c r="D6" s="254"/>
      <c r="E6" s="146"/>
      <c r="F6" s="258"/>
      <c r="G6" s="254"/>
      <c r="H6" s="258"/>
      <c r="I6" s="181"/>
      <c r="K6" s="190"/>
    </row>
    <row r="7" spans="1:11" ht="22.5" customHeight="1">
      <c r="A7" s="103"/>
      <c r="B7" s="128"/>
      <c r="C7" s="230"/>
      <c r="D7" s="165"/>
      <c r="E7" s="146"/>
      <c r="F7" s="258"/>
      <c r="G7" s="254"/>
      <c r="H7" s="258"/>
      <c r="I7" s="181"/>
      <c r="K7" s="190"/>
    </row>
    <row r="8" spans="1:11" ht="22.5" customHeight="1">
      <c r="A8" s="103"/>
      <c r="B8" s="128"/>
      <c r="C8" s="230"/>
      <c r="D8" s="273"/>
      <c r="E8" s="146"/>
      <c r="F8" s="258"/>
      <c r="G8" s="254"/>
      <c r="H8" s="258"/>
      <c r="I8" s="181"/>
      <c r="K8" s="190"/>
    </row>
    <row r="9" spans="1:11" ht="22.5" customHeight="1">
      <c r="A9" s="103"/>
      <c r="B9" s="128"/>
      <c r="C9" s="230"/>
      <c r="D9" s="273"/>
      <c r="E9" s="146"/>
      <c r="F9" s="258"/>
      <c r="G9" s="254"/>
      <c r="H9" s="258"/>
      <c r="I9" s="181"/>
      <c r="K9" s="190"/>
    </row>
    <row r="10" spans="1:11" ht="22.5" customHeight="1">
      <c r="A10" s="103"/>
      <c r="B10" s="128"/>
      <c r="C10" s="230"/>
      <c r="D10" s="273"/>
      <c r="E10" s="146"/>
      <c r="F10" s="258"/>
      <c r="G10" s="254"/>
      <c r="H10" s="258"/>
      <c r="I10" s="181"/>
      <c r="K10" s="190"/>
    </row>
    <row r="11" spans="1:11" ht="22.5" customHeight="1">
      <c r="A11" s="103"/>
      <c r="B11" s="128"/>
      <c r="C11" s="230"/>
      <c r="D11" s="273"/>
      <c r="E11" s="146"/>
      <c r="F11" s="258"/>
      <c r="G11" s="254"/>
      <c r="H11" s="258"/>
      <c r="I11" s="181"/>
      <c r="K11" s="190"/>
    </row>
    <row r="12" spans="1:11" ht="22.5" customHeight="1">
      <c r="A12" s="103"/>
      <c r="B12" s="128"/>
      <c r="C12" s="230"/>
      <c r="D12" s="273"/>
      <c r="E12" s="146"/>
      <c r="F12" s="258"/>
      <c r="G12" s="254"/>
      <c r="H12" s="258"/>
      <c r="I12" s="181"/>
      <c r="K12" s="190"/>
    </row>
    <row r="13" spans="1:11" ht="22.5" customHeight="1">
      <c r="A13" s="103"/>
      <c r="B13" s="128"/>
      <c r="C13" s="230"/>
      <c r="D13" s="254"/>
      <c r="E13" s="146"/>
      <c r="F13" s="258"/>
      <c r="G13" s="254"/>
      <c r="H13" s="258"/>
      <c r="I13" s="181"/>
      <c r="K13" s="190"/>
    </row>
    <row r="14" spans="1:11" ht="22.5" customHeight="1">
      <c r="A14" s="103"/>
      <c r="B14" s="128"/>
      <c r="C14" s="230"/>
      <c r="D14" s="254"/>
      <c r="E14" s="146"/>
      <c r="F14" s="258"/>
      <c r="G14" s="254"/>
      <c r="H14" s="258"/>
      <c r="I14" s="181"/>
      <c r="K14" s="190"/>
    </row>
    <row r="15" spans="1:11" ht="22.5" customHeight="1">
      <c r="A15" s="103"/>
      <c r="B15" s="128"/>
      <c r="C15" s="230"/>
      <c r="D15" s="254"/>
      <c r="E15" s="146"/>
      <c r="F15" s="258"/>
      <c r="G15" s="254"/>
      <c r="H15" s="258"/>
      <c r="I15" s="181"/>
      <c r="K15" s="190"/>
    </row>
    <row r="16" spans="1:11" ht="22.5" customHeight="1">
      <c r="A16" s="103"/>
      <c r="B16" s="128"/>
      <c r="C16" s="230"/>
      <c r="D16" s="254"/>
      <c r="E16" s="146"/>
      <c r="F16" s="258"/>
      <c r="G16" s="254"/>
      <c r="H16" s="258"/>
      <c r="I16" s="181"/>
    </row>
    <row r="17" spans="1:12" ht="22.5" customHeight="1">
      <c r="A17" s="103"/>
      <c r="B17" s="128"/>
      <c r="C17" s="230"/>
      <c r="D17" s="254"/>
      <c r="E17" s="146"/>
      <c r="F17" s="258"/>
      <c r="G17" s="254"/>
      <c r="H17" s="258"/>
      <c r="I17" s="181"/>
    </row>
    <row r="18" spans="1:12" ht="22.5" customHeight="1">
      <c r="A18" s="103"/>
      <c r="B18" s="128"/>
      <c r="C18" s="230"/>
      <c r="D18" s="254"/>
      <c r="E18" s="146"/>
      <c r="F18" s="258"/>
      <c r="G18" s="254"/>
      <c r="H18" s="258"/>
      <c r="I18" s="181"/>
    </row>
    <row r="19" spans="1:12" ht="22.5" customHeight="1">
      <c r="A19" s="103"/>
      <c r="B19" s="128"/>
      <c r="C19" s="230"/>
      <c r="D19" s="254"/>
      <c r="E19" s="146"/>
      <c r="F19" s="258"/>
      <c r="G19" s="254"/>
      <c r="H19" s="258"/>
      <c r="I19" s="181"/>
    </row>
    <row r="20" spans="1:12" ht="22.5" customHeight="1">
      <c r="A20" s="103"/>
      <c r="B20" s="128"/>
      <c r="C20" s="230"/>
      <c r="D20" s="254"/>
      <c r="E20" s="146"/>
      <c r="F20" s="258"/>
      <c r="G20" s="254"/>
      <c r="H20" s="258"/>
      <c r="I20" s="181"/>
    </row>
    <row r="21" spans="1:12" ht="22.5" customHeight="1">
      <c r="A21" s="103"/>
      <c r="B21" s="128"/>
      <c r="C21" s="230"/>
      <c r="D21" s="165"/>
      <c r="E21" s="146"/>
      <c r="F21" s="146"/>
      <c r="G21" s="165"/>
      <c r="H21" s="146"/>
      <c r="I21" s="181"/>
    </row>
    <row r="22" spans="1:12" ht="22.5" customHeight="1">
      <c r="A22" s="103"/>
      <c r="B22" s="128"/>
      <c r="C22" s="230"/>
      <c r="D22" s="165"/>
      <c r="E22" s="146"/>
      <c r="F22" s="258"/>
      <c r="G22" s="254"/>
      <c r="H22" s="258"/>
      <c r="I22" s="181"/>
    </row>
    <row r="23" spans="1:12" ht="22.5" customHeight="1">
      <c r="A23" s="103"/>
      <c r="B23" s="128"/>
      <c r="C23" s="230"/>
      <c r="D23" s="254"/>
      <c r="E23" s="146"/>
      <c r="F23" s="258"/>
      <c r="G23" s="254"/>
      <c r="H23" s="258"/>
      <c r="I23" s="181"/>
    </row>
    <row r="24" spans="1:12" ht="22.5" customHeight="1">
      <c r="A24" s="103"/>
      <c r="B24" s="128"/>
      <c r="C24" s="230"/>
      <c r="D24" s="254"/>
      <c r="E24" s="146"/>
      <c r="F24" s="258"/>
      <c r="G24" s="254"/>
      <c r="H24" s="258"/>
      <c r="I24" s="181"/>
      <c r="K24" s="221">
        <f>SUMIF(C4:C26,"立候補準備",B4:B26)</f>
        <v>0</v>
      </c>
      <c r="L24" s="223" t="s">
        <v>39</v>
      </c>
    </row>
    <row r="25" spans="1:12" ht="22.5" customHeight="1">
      <c r="A25" s="103"/>
      <c r="B25" s="128"/>
      <c r="C25" s="230"/>
      <c r="D25" s="254"/>
      <c r="E25" s="146"/>
      <c r="F25" s="258"/>
      <c r="G25" s="254"/>
      <c r="H25" s="258"/>
      <c r="I25" s="181"/>
      <c r="K25" s="221">
        <f>SUMIF(C4:C26,"選 挙 運 動",B4:B26)</f>
        <v>0</v>
      </c>
      <c r="L25" s="223" t="s">
        <v>48</v>
      </c>
    </row>
    <row r="26" spans="1:12" ht="22.5" customHeight="1">
      <c r="A26" s="103"/>
      <c r="B26" s="228"/>
      <c r="C26" s="230"/>
      <c r="D26" s="264"/>
      <c r="E26" s="265"/>
      <c r="F26" s="266"/>
      <c r="G26" s="264"/>
      <c r="H26" s="266"/>
      <c r="I26" s="270"/>
      <c r="K26" s="221">
        <f>SUM(K24:K25)</f>
        <v>0</v>
      </c>
    </row>
    <row r="27" spans="1:12" ht="18.75" customHeight="1">
      <c r="A27" s="227" t="s">
        <v>15</v>
      </c>
      <c r="B27" s="229">
        <f>SUM(B4:B26)</f>
        <v>0</v>
      </c>
      <c r="C27" s="231" t="s">
        <v>106</v>
      </c>
      <c r="D27" s="237"/>
      <c r="E27" s="235"/>
      <c r="F27" s="236"/>
      <c r="G27" s="237"/>
      <c r="H27" s="242"/>
      <c r="I27" s="272"/>
      <c r="K27" s="222" t="str">
        <f>IF(K26=B27,"OK","NG")</f>
        <v>OK</v>
      </c>
    </row>
    <row r="28" spans="1:12" ht="18.75" customHeight="1">
      <c r="A28" s="225" t="s">
        <v>205</v>
      </c>
      <c r="B28" s="126"/>
      <c r="D28" s="135"/>
      <c r="E28" s="126" t="str">
        <f>"（第"&amp;'【様式１】選挙運動費用収支報告書（表紙）'!$T$18&amp;"回）"</f>
        <v>（第1回）</v>
      </c>
      <c r="I28" s="93" t="s">
        <v>182</v>
      </c>
      <c r="K28" s="190" t="str">
        <f>'【様式１】選挙運動費用収支報告書（表紙）'!$T$18&amp;"回目提出"</f>
        <v>1回目提出</v>
      </c>
    </row>
    <row r="29" spans="1:12" ht="15" customHeight="1">
      <c r="A29" s="101" t="s">
        <v>1</v>
      </c>
      <c r="B29" s="127" t="s">
        <v>100</v>
      </c>
      <c r="C29" s="113" t="s">
        <v>16</v>
      </c>
      <c r="D29" s="233" t="s">
        <v>8</v>
      </c>
      <c r="E29" s="113" t="s">
        <v>18</v>
      </c>
      <c r="F29" s="113"/>
      <c r="G29" s="113"/>
      <c r="H29" s="238" t="s">
        <v>176</v>
      </c>
      <c r="I29" s="179" t="s">
        <v>7</v>
      </c>
      <c r="K29" s="190"/>
    </row>
    <row r="30" spans="1:12" ht="15" customHeight="1">
      <c r="A30" s="102"/>
      <c r="B30" s="114"/>
      <c r="C30" s="114"/>
      <c r="D30" s="157"/>
      <c r="E30" s="157" t="s">
        <v>3</v>
      </c>
      <c r="F30" s="157" t="s">
        <v>2</v>
      </c>
      <c r="G30" s="114" t="s">
        <v>38</v>
      </c>
      <c r="H30" s="239"/>
      <c r="I30" s="180"/>
      <c r="K30" s="190"/>
    </row>
    <row r="31" spans="1:12" ht="22.5" customHeight="1">
      <c r="A31" s="251"/>
      <c r="B31" s="128"/>
      <c r="C31" s="252"/>
      <c r="D31" s="253"/>
      <c r="E31" s="256"/>
      <c r="F31" s="257"/>
      <c r="G31" s="253"/>
      <c r="H31" s="256"/>
      <c r="I31" s="269"/>
      <c r="K31" s="190"/>
    </row>
    <row r="32" spans="1:12" ht="22.5" customHeight="1">
      <c r="A32" s="103"/>
      <c r="B32" s="128"/>
      <c r="C32" s="230"/>
      <c r="D32" s="165"/>
      <c r="E32" s="146"/>
      <c r="F32" s="258"/>
      <c r="G32" s="254"/>
      <c r="H32" s="258"/>
      <c r="I32" s="181"/>
      <c r="K32" s="190"/>
    </row>
    <row r="33" spans="1:11" ht="22.5" customHeight="1">
      <c r="A33" s="103"/>
      <c r="B33" s="128"/>
      <c r="C33" s="230"/>
      <c r="D33" s="254"/>
      <c r="E33" s="146"/>
      <c r="F33" s="258"/>
      <c r="G33" s="254"/>
      <c r="H33" s="258"/>
      <c r="I33" s="181"/>
      <c r="K33" s="190"/>
    </row>
    <row r="34" spans="1:11" ht="22.5" customHeight="1">
      <c r="A34" s="103"/>
      <c r="B34" s="128"/>
      <c r="C34" s="230"/>
      <c r="D34" s="165"/>
      <c r="E34" s="146"/>
      <c r="F34" s="258"/>
      <c r="G34" s="254"/>
      <c r="H34" s="258"/>
      <c r="I34" s="181"/>
      <c r="K34" s="190"/>
    </row>
    <row r="35" spans="1:11" ht="22.5" customHeight="1">
      <c r="A35" s="103"/>
      <c r="B35" s="128"/>
      <c r="C35" s="230"/>
      <c r="D35" s="273"/>
      <c r="E35" s="146"/>
      <c r="F35" s="258"/>
      <c r="G35" s="254"/>
      <c r="H35" s="258"/>
      <c r="I35" s="181"/>
      <c r="K35" s="190"/>
    </row>
    <row r="36" spans="1:11" ht="22.5" customHeight="1">
      <c r="A36" s="103"/>
      <c r="B36" s="128"/>
      <c r="C36" s="230"/>
      <c r="D36" s="273"/>
      <c r="E36" s="146"/>
      <c r="F36" s="258"/>
      <c r="G36" s="254"/>
      <c r="H36" s="258"/>
      <c r="I36" s="181"/>
      <c r="K36" s="190"/>
    </row>
    <row r="37" spans="1:11" ht="22.5" customHeight="1">
      <c r="A37" s="103"/>
      <c r="B37" s="128"/>
      <c r="C37" s="230"/>
      <c r="D37" s="273"/>
      <c r="E37" s="146"/>
      <c r="F37" s="258"/>
      <c r="G37" s="254"/>
      <c r="H37" s="258"/>
      <c r="I37" s="181"/>
      <c r="K37" s="190"/>
    </row>
    <row r="38" spans="1:11" ht="22.5" customHeight="1">
      <c r="A38" s="103"/>
      <c r="B38" s="128"/>
      <c r="C38" s="230"/>
      <c r="D38" s="273"/>
      <c r="E38" s="146"/>
      <c r="F38" s="258"/>
      <c r="G38" s="254"/>
      <c r="H38" s="258"/>
      <c r="I38" s="181"/>
      <c r="K38" s="190"/>
    </row>
    <row r="39" spans="1:11" ht="22.5" customHeight="1">
      <c r="A39" s="103"/>
      <c r="B39" s="128"/>
      <c r="C39" s="230"/>
      <c r="D39" s="273"/>
      <c r="E39" s="146"/>
      <c r="F39" s="258"/>
      <c r="G39" s="254"/>
      <c r="H39" s="258"/>
      <c r="I39" s="181"/>
      <c r="K39" s="190"/>
    </row>
    <row r="40" spans="1:11" ht="22.5" customHeight="1">
      <c r="A40" s="103"/>
      <c r="B40" s="128"/>
      <c r="C40" s="230"/>
      <c r="D40" s="254"/>
      <c r="E40" s="146"/>
      <c r="F40" s="258"/>
      <c r="G40" s="254"/>
      <c r="H40" s="258"/>
      <c r="I40" s="181"/>
      <c r="K40" s="190"/>
    </row>
    <row r="41" spans="1:11" ht="22.5" customHeight="1">
      <c r="A41" s="103"/>
      <c r="B41" s="128"/>
      <c r="C41" s="230"/>
      <c r="D41" s="254"/>
      <c r="E41" s="146"/>
      <c r="F41" s="258"/>
      <c r="G41" s="254"/>
      <c r="H41" s="258"/>
      <c r="I41" s="181"/>
      <c r="K41" s="190"/>
    </row>
    <row r="42" spans="1:11" ht="22.5" customHeight="1">
      <c r="A42" s="103"/>
      <c r="B42" s="128"/>
      <c r="C42" s="230"/>
      <c r="D42" s="254"/>
      <c r="E42" s="146"/>
      <c r="F42" s="258"/>
      <c r="G42" s="254"/>
      <c r="H42" s="258"/>
      <c r="I42" s="181"/>
      <c r="K42" s="190"/>
    </row>
    <row r="43" spans="1:11" ht="22.5" customHeight="1">
      <c r="A43" s="103"/>
      <c r="B43" s="128"/>
      <c r="C43" s="230"/>
      <c r="D43" s="254"/>
      <c r="E43" s="146"/>
      <c r="F43" s="258"/>
      <c r="G43" s="254"/>
      <c r="H43" s="258"/>
      <c r="I43" s="181"/>
    </row>
    <row r="44" spans="1:11" ht="22.5" customHeight="1">
      <c r="A44" s="103"/>
      <c r="B44" s="128"/>
      <c r="C44" s="230"/>
      <c r="D44" s="254"/>
      <c r="E44" s="146"/>
      <c r="F44" s="258"/>
      <c r="G44" s="254"/>
      <c r="H44" s="258"/>
      <c r="I44" s="181"/>
    </row>
    <row r="45" spans="1:11" ht="22.5" customHeight="1">
      <c r="A45" s="103"/>
      <c r="B45" s="128"/>
      <c r="C45" s="230"/>
      <c r="D45" s="254"/>
      <c r="E45" s="146"/>
      <c r="F45" s="258"/>
      <c r="G45" s="254"/>
      <c r="H45" s="258"/>
      <c r="I45" s="181"/>
    </row>
    <row r="46" spans="1:11" ht="22.5" customHeight="1">
      <c r="A46" s="103"/>
      <c r="B46" s="128"/>
      <c r="C46" s="230"/>
      <c r="D46" s="254"/>
      <c r="E46" s="146"/>
      <c r="F46" s="258"/>
      <c r="G46" s="254"/>
      <c r="H46" s="258"/>
      <c r="I46" s="181"/>
    </row>
    <row r="47" spans="1:11" ht="22.5" customHeight="1">
      <c r="A47" s="103"/>
      <c r="B47" s="128"/>
      <c r="C47" s="230"/>
      <c r="D47" s="254"/>
      <c r="E47" s="146"/>
      <c r="F47" s="258"/>
      <c r="G47" s="254"/>
      <c r="H47" s="258"/>
      <c r="I47" s="181"/>
    </row>
    <row r="48" spans="1:11" ht="22.5" customHeight="1">
      <c r="A48" s="103"/>
      <c r="B48" s="128"/>
      <c r="C48" s="230"/>
      <c r="D48" s="165"/>
      <c r="E48" s="146"/>
      <c r="F48" s="146"/>
      <c r="G48" s="165"/>
      <c r="H48" s="146"/>
      <c r="I48" s="181"/>
    </row>
    <row r="49" spans="1:12" ht="22.5" customHeight="1">
      <c r="A49" s="103"/>
      <c r="B49" s="128"/>
      <c r="C49" s="230"/>
      <c r="D49" s="165"/>
      <c r="E49" s="146"/>
      <c r="F49" s="258"/>
      <c r="G49" s="254"/>
      <c r="H49" s="258"/>
      <c r="I49" s="181"/>
    </row>
    <row r="50" spans="1:12" ht="22.5" customHeight="1">
      <c r="A50" s="103"/>
      <c r="B50" s="128"/>
      <c r="C50" s="230"/>
      <c r="D50" s="254"/>
      <c r="E50" s="146"/>
      <c r="F50" s="258"/>
      <c r="G50" s="254"/>
      <c r="H50" s="258"/>
      <c r="I50" s="181"/>
    </row>
    <row r="51" spans="1:12" ht="22.5" customHeight="1">
      <c r="A51" s="103"/>
      <c r="B51" s="128"/>
      <c r="C51" s="230"/>
      <c r="D51" s="254"/>
      <c r="E51" s="146"/>
      <c r="F51" s="258"/>
      <c r="G51" s="254"/>
      <c r="H51" s="258"/>
      <c r="I51" s="181"/>
      <c r="K51" s="221">
        <f>SUMIF(C31:C53,"立候補準備",B31:B53)</f>
        <v>0</v>
      </c>
      <c r="L51" s="223" t="s">
        <v>39</v>
      </c>
    </row>
    <row r="52" spans="1:12" ht="22.5" customHeight="1">
      <c r="A52" s="103"/>
      <c r="B52" s="128"/>
      <c r="C52" s="230"/>
      <c r="D52" s="254"/>
      <c r="E52" s="146"/>
      <c r="F52" s="258"/>
      <c r="G52" s="254"/>
      <c r="H52" s="258"/>
      <c r="I52" s="181"/>
      <c r="K52" s="221">
        <f>SUMIF(C31:C53,"選 挙 運 動",B31:B53)</f>
        <v>0</v>
      </c>
      <c r="L52" s="223" t="s">
        <v>48</v>
      </c>
    </row>
    <row r="53" spans="1:12" ht="22.5" customHeight="1">
      <c r="A53" s="103"/>
      <c r="B53" s="228"/>
      <c r="C53" s="230"/>
      <c r="D53" s="264"/>
      <c r="E53" s="265"/>
      <c r="F53" s="266"/>
      <c r="G53" s="264"/>
      <c r="H53" s="266"/>
      <c r="I53" s="270"/>
      <c r="K53" s="221">
        <f>SUM(K51:K52)</f>
        <v>0</v>
      </c>
    </row>
    <row r="54" spans="1:12" ht="18.75" customHeight="1">
      <c r="A54" s="227" t="s">
        <v>15</v>
      </c>
      <c r="B54" s="229">
        <f>SUM(B31:B53)</f>
        <v>0</v>
      </c>
      <c r="C54" s="231" t="s">
        <v>191</v>
      </c>
      <c r="D54" s="237"/>
      <c r="E54" s="235"/>
      <c r="F54" s="236"/>
      <c r="G54" s="237"/>
      <c r="H54" s="242"/>
      <c r="I54" s="272"/>
      <c r="K54" s="222" t="str">
        <f>IF(K53=B54,"OK","NG")</f>
        <v>OK</v>
      </c>
    </row>
    <row r="55" spans="1:12" ht="18.75" customHeight="1">
      <c r="A55" s="225" t="s">
        <v>205</v>
      </c>
      <c r="B55" s="126"/>
      <c r="D55" s="135"/>
      <c r="E55" s="126" t="str">
        <f>"（第"&amp;'【様式１】選挙運動費用収支報告書（表紙）'!$T$18&amp;"回）"</f>
        <v>（第1回）</v>
      </c>
      <c r="I55" s="93" t="s">
        <v>182</v>
      </c>
      <c r="K55" s="190" t="str">
        <f>'【様式１】選挙運動費用収支報告書（表紙）'!$T$18&amp;"回目提出"</f>
        <v>1回目提出</v>
      </c>
    </row>
    <row r="56" spans="1:12" ht="15" customHeight="1">
      <c r="A56" s="101" t="s">
        <v>1</v>
      </c>
      <c r="B56" s="127" t="s">
        <v>100</v>
      </c>
      <c r="C56" s="113" t="s">
        <v>16</v>
      </c>
      <c r="D56" s="233" t="s">
        <v>8</v>
      </c>
      <c r="E56" s="113" t="s">
        <v>18</v>
      </c>
      <c r="F56" s="113"/>
      <c r="G56" s="113"/>
      <c r="H56" s="238" t="s">
        <v>176</v>
      </c>
      <c r="I56" s="179" t="s">
        <v>7</v>
      </c>
      <c r="K56" s="190"/>
    </row>
    <row r="57" spans="1:12" ht="15" customHeight="1">
      <c r="A57" s="102"/>
      <c r="B57" s="114"/>
      <c r="C57" s="114"/>
      <c r="D57" s="157"/>
      <c r="E57" s="157" t="s">
        <v>3</v>
      </c>
      <c r="F57" s="157" t="s">
        <v>2</v>
      </c>
      <c r="G57" s="114" t="s">
        <v>38</v>
      </c>
      <c r="H57" s="239"/>
      <c r="I57" s="180"/>
      <c r="K57" s="190"/>
    </row>
    <row r="58" spans="1:12" ht="22.5" customHeight="1">
      <c r="A58" s="251"/>
      <c r="B58" s="128"/>
      <c r="C58" s="252"/>
      <c r="D58" s="253"/>
      <c r="E58" s="256"/>
      <c r="F58" s="257"/>
      <c r="G58" s="253"/>
      <c r="H58" s="256"/>
      <c r="I58" s="269"/>
      <c r="K58" s="190"/>
    </row>
    <row r="59" spans="1:12" ht="22.5" customHeight="1">
      <c r="A59" s="103"/>
      <c r="B59" s="128"/>
      <c r="C59" s="230"/>
      <c r="D59" s="165"/>
      <c r="E59" s="146"/>
      <c r="F59" s="258"/>
      <c r="G59" s="254"/>
      <c r="H59" s="258"/>
      <c r="I59" s="181"/>
      <c r="K59" s="190"/>
    </row>
    <row r="60" spans="1:12" ht="22.5" customHeight="1">
      <c r="A60" s="103"/>
      <c r="B60" s="128"/>
      <c r="C60" s="230"/>
      <c r="D60" s="254"/>
      <c r="E60" s="146"/>
      <c r="F60" s="258"/>
      <c r="G60" s="254"/>
      <c r="H60" s="258"/>
      <c r="I60" s="181"/>
      <c r="K60" s="190"/>
    </row>
    <row r="61" spans="1:12" ht="22.5" customHeight="1">
      <c r="A61" s="103"/>
      <c r="B61" s="128"/>
      <c r="C61" s="230"/>
      <c r="D61" s="165"/>
      <c r="E61" s="146"/>
      <c r="F61" s="258"/>
      <c r="G61" s="254"/>
      <c r="H61" s="258"/>
      <c r="I61" s="181"/>
      <c r="K61" s="190"/>
    </row>
    <row r="62" spans="1:12" ht="22.5" customHeight="1">
      <c r="A62" s="103"/>
      <c r="B62" s="128"/>
      <c r="C62" s="230"/>
      <c r="D62" s="273"/>
      <c r="E62" s="146"/>
      <c r="F62" s="258"/>
      <c r="G62" s="254"/>
      <c r="H62" s="258"/>
      <c r="I62" s="181"/>
      <c r="K62" s="190"/>
    </row>
    <row r="63" spans="1:12" ht="22.5" customHeight="1">
      <c r="A63" s="103"/>
      <c r="B63" s="128"/>
      <c r="C63" s="230"/>
      <c r="D63" s="273"/>
      <c r="E63" s="146"/>
      <c r="F63" s="258"/>
      <c r="G63" s="254"/>
      <c r="H63" s="258"/>
      <c r="I63" s="181"/>
      <c r="K63" s="190"/>
    </row>
    <row r="64" spans="1:12" ht="22.5" customHeight="1">
      <c r="A64" s="103"/>
      <c r="B64" s="128"/>
      <c r="C64" s="230"/>
      <c r="D64" s="273"/>
      <c r="E64" s="146"/>
      <c r="F64" s="258"/>
      <c r="G64" s="254"/>
      <c r="H64" s="258"/>
      <c r="I64" s="181"/>
      <c r="K64" s="190"/>
    </row>
    <row r="65" spans="1:12" ht="22.5" customHeight="1">
      <c r="A65" s="103"/>
      <c r="B65" s="128"/>
      <c r="C65" s="230"/>
      <c r="D65" s="273"/>
      <c r="E65" s="146"/>
      <c r="F65" s="258"/>
      <c r="G65" s="254"/>
      <c r="H65" s="258"/>
      <c r="I65" s="181"/>
      <c r="K65" s="190"/>
    </row>
    <row r="66" spans="1:12" ht="22.5" customHeight="1">
      <c r="A66" s="103"/>
      <c r="B66" s="128"/>
      <c r="C66" s="230"/>
      <c r="D66" s="273"/>
      <c r="E66" s="146"/>
      <c r="F66" s="258"/>
      <c r="G66" s="254"/>
      <c r="H66" s="258"/>
      <c r="I66" s="181"/>
      <c r="K66" s="190"/>
    </row>
    <row r="67" spans="1:12" ht="22.5" customHeight="1">
      <c r="A67" s="103"/>
      <c r="B67" s="128"/>
      <c r="C67" s="230"/>
      <c r="D67" s="254"/>
      <c r="E67" s="146"/>
      <c r="F67" s="258"/>
      <c r="G67" s="254"/>
      <c r="H67" s="258"/>
      <c r="I67" s="181"/>
      <c r="K67" s="190"/>
    </row>
    <row r="68" spans="1:12" ht="22.5" customHeight="1">
      <c r="A68" s="103"/>
      <c r="B68" s="128"/>
      <c r="C68" s="230"/>
      <c r="D68" s="254"/>
      <c r="E68" s="146"/>
      <c r="F68" s="258"/>
      <c r="G68" s="254"/>
      <c r="H68" s="258"/>
      <c r="I68" s="181"/>
      <c r="K68" s="190"/>
    </row>
    <row r="69" spans="1:12" ht="22.5" customHeight="1">
      <c r="A69" s="103"/>
      <c r="B69" s="128"/>
      <c r="C69" s="230"/>
      <c r="D69" s="254"/>
      <c r="E69" s="146"/>
      <c r="F69" s="258"/>
      <c r="G69" s="254"/>
      <c r="H69" s="258"/>
      <c r="I69" s="181"/>
      <c r="K69" s="190"/>
    </row>
    <row r="70" spans="1:12" ht="22.5" customHeight="1">
      <c r="A70" s="103"/>
      <c r="B70" s="128"/>
      <c r="C70" s="230"/>
      <c r="D70" s="254"/>
      <c r="E70" s="146"/>
      <c r="F70" s="258"/>
      <c r="G70" s="254"/>
      <c r="H70" s="258"/>
      <c r="I70" s="181"/>
    </row>
    <row r="71" spans="1:12" ht="22.5" customHeight="1">
      <c r="A71" s="103"/>
      <c r="B71" s="128"/>
      <c r="C71" s="230"/>
      <c r="D71" s="254"/>
      <c r="E71" s="146"/>
      <c r="F71" s="258"/>
      <c r="G71" s="254"/>
      <c r="H71" s="258"/>
      <c r="I71" s="181"/>
    </row>
    <row r="72" spans="1:12" ht="22.5" customHeight="1">
      <c r="A72" s="103"/>
      <c r="B72" s="128"/>
      <c r="C72" s="230"/>
      <c r="D72" s="254"/>
      <c r="E72" s="146"/>
      <c r="F72" s="258"/>
      <c r="G72" s="254"/>
      <c r="H72" s="258"/>
      <c r="I72" s="181"/>
    </row>
    <row r="73" spans="1:12" ht="22.5" customHeight="1">
      <c r="A73" s="103"/>
      <c r="B73" s="128"/>
      <c r="C73" s="230"/>
      <c r="D73" s="254"/>
      <c r="E73" s="146"/>
      <c r="F73" s="258"/>
      <c r="G73" s="254"/>
      <c r="H73" s="258"/>
      <c r="I73" s="181"/>
    </row>
    <row r="74" spans="1:12" ht="22.5" customHeight="1">
      <c r="A74" s="103"/>
      <c r="B74" s="128"/>
      <c r="C74" s="230"/>
      <c r="D74" s="254"/>
      <c r="E74" s="146"/>
      <c r="F74" s="258"/>
      <c r="G74" s="254"/>
      <c r="H74" s="258"/>
      <c r="I74" s="181"/>
    </row>
    <row r="75" spans="1:12" ht="22.5" customHeight="1">
      <c r="A75" s="103"/>
      <c r="B75" s="128"/>
      <c r="C75" s="230"/>
      <c r="D75" s="165"/>
      <c r="E75" s="146"/>
      <c r="F75" s="146"/>
      <c r="G75" s="165"/>
      <c r="H75" s="146"/>
      <c r="I75" s="181"/>
    </row>
    <row r="76" spans="1:12" ht="22.5" customHeight="1">
      <c r="A76" s="103"/>
      <c r="B76" s="128"/>
      <c r="C76" s="230"/>
      <c r="D76" s="165"/>
      <c r="E76" s="146"/>
      <c r="F76" s="258"/>
      <c r="G76" s="254"/>
      <c r="H76" s="258"/>
      <c r="I76" s="181"/>
    </row>
    <row r="77" spans="1:12" ht="22.5" customHeight="1">
      <c r="A77" s="103"/>
      <c r="B77" s="128"/>
      <c r="C77" s="230"/>
      <c r="D77" s="254"/>
      <c r="E77" s="146"/>
      <c r="F77" s="258"/>
      <c r="G77" s="254"/>
      <c r="H77" s="258"/>
      <c r="I77" s="181"/>
    </row>
    <row r="78" spans="1:12" ht="22.5" customHeight="1">
      <c r="A78" s="103"/>
      <c r="B78" s="128"/>
      <c r="C78" s="230"/>
      <c r="D78" s="254"/>
      <c r="E78" s="146"/>
      <c r="F78" s="258"/>
      <c r="G78" s="254"/>
      <c r="H78" s="258"/>
      <c r="I78" s="181"/>
      <c r="K78" s="221">
        <f>SUMIF(C58:C80,"立候補準備",B58:B80)</f>
        <v>0</v>
      </c>
      <c r="L78" s="223" t="s">
        <v>39</v>
      </c>
    </row>
    <row r="79" spans="1:12" ht="22.5" customHeight="1">
      <c r="A79" s="103"/>
      <c r="B79" s="128"/>
      <c r="C79" s="230"/>
      <c r="D79" s="254"/>
      <c r="E79" s="146"/>
      <c r="F79" s="258"/>
      <c r="G79" s="254"/>
      <c r="H79" s="258"/>
      <c r="I79" s="181"/>
      <c r="K79" s="221">
        <f>SUMIF(C58:C80,"選 挙 運 動",B58:B80)</f>
        <v>0</v>
      </c>
      <c r="L79" s="223" t="s">
        <v>48</v>
      </c>
    </row>
    <row r="80" spans="1:12" ht="22.5" customHeight="1">
      <c r="A80" s="103"/>
      <c r="B80" s="228"/>
      <c r="C80" s="230"/>
      <c r="D80" s="264"/>
      <c r="E80" s="265"/>
      <c r="F80" s="266"/>
      <c r="G80" s="264"/>
      <c r="H80" s="266"/>
      <c r="I80" s="270"/>
      <c r="K80" s="221">
        <f>SUM(K78:K79)</f>
        <v>0</v>
      </c>
    </row>
    <row r="81" spans="1:11" ht="18.75" customHeight="1">
      <c r="A81" s="227" t="s">
        <v>15</v>
      </c>
      <c r="B81" s="229">
        <f>SUM(B58:B80)</f>
        <v>0</v>
      </c>
      <c r="C81" s="231" t="s">
        <v>169</v>
      </c>
      <c r="D81" s="237"/>
      <c r="E81" s="235"/>
      <c r="F81" s="236"/>
      <c r="G81" s="237"/>
      <c r="H81" s="242"/>
      <c r="I81" s="272"/>
      <c r="K81" s="222" t="str">
        <f>IF(K80=B81,"OK","NG")</f>
        <v>OK</v>
      </c>
    </row>
    <row r="82" spans="1:11" ht="18.75" customHeight="1">
      <c r="A82" s="225" t="s">
        <v>205</v>
      </c>
      <c r="B82" s="126"/>
      <c r="D82" s="135"/>
      <c r="E82" s="126" t="str">
        <f>"（第"&amp;'【様式１】選挙運動費用収支報告書（表紙）'!$T$18&amp;"回）"</f>
        <v>（第1回）</v>
      </c>
      <c r="I82" s="93" t="s">
        <v>182</v>
      </c>
      <c r="K82" s="190" t="str">
        <f>'【様式１】選挙運動費用収支報告書（表紙）'!$T$18&amp;"回目提出"</f>
        <v>1回目提出</v>
      </c>
    </row>
    <row r="83" spans="1:11" ht="15" customHeight="1">
      <c r="A83" s="101" t="s">
        <v>1</v>
      </c>
      <c r="B83" s="127" t="s">
        <v>100</v>
      </c>
      <c r="C83" s="113" t="s">
        <v>16</v>
      </c>
      <c r="D83" s="233" t="s">
        <v>8</v>
      </c>
      <c r="E83" s="113" t="s">
        <v>18</v>
      </c>
      <c r="F83" s="113"/>
      <c r="G83" s="113"/>
      <c r="H83" s="238" t="s">
        <v>176</v>
      </c>
      <c r="I83" s="179" t="s">
        <v>7</v>
      </c>
      <c r="K83" s="190"/>
    </row>
    <row r="84" spans="1:11" ht="15" customHeight="1">
      <c r="A84" s="102"/>
      <c r="B84" s="114"/>
      <c r="C84" s="114"/>
      <c r="D84" s="157"/>
      <c r="E84" s="157" t="s">
        <v>3</v>
      </c>
      <c r="F84" s="157" t="s">
        <v>2</v>
      </c>
      <c r="G84" s="114" t="s">
        <v>38</v>
      </c>
      <c r="H84" s="239"/>
      <c r="I84" s="180"/>
      <c r="K84" s="190"/>
    </row>
    <row r="85" spans="1:11" ht="22.5" customHeight="1">
      <c r="A85" s="251"/>
      <c r="B85" s="128"/>
      <c r="C85" s="252"/>
      <c r="D85" s="253"/>
      <c r="E85" s="256"/>
      <c r="F85" s="257"/>
      <c r="G85" s="253"/>
      <c r="H85" s="256"/>
      <c r="I85" s="269"/>
      <c r="K85" s="190"/>
    </row>
    <row r="86" spans="1:11" ht="22.5" customHeight="1">
      <c r="A86" s="103"/>
      <c r="B86" s="128"/>
      <c r="C86" s="230"/>
      <c r="D86" s="165"/>
      <c r="E86" s="146"/>
      <c r="F86" s="258"/>
      <c r="G86" s="254"/>
      <c r="H86" s="258"/>
      <c r="I86" s="181"/>
      <c r="K86" s="190"/>
    </row>
    <row r="87" spans="1:11" ht="22.5" customHeight="1">
      <c r="A87" s="103"/>
      <c r="B87" s="128"/>
      <c r="C87" s="230"/>
      <c r="D87" s="254"/>
      <c r="E87" s="146"/>
      <c r="F87" s="258"/>
      <c r="G87" s="254"/>
      <c r="H87" s="258"/>
      <c r="I87" s="181"/>
      <c r="K87" s="190"/>
    </row>
    <row r="88" spans="1:11" ht="22.5" customHeight="1">
      <c r="A88" s="103"/>
      <c r="B88" s="128"/>
      <c r="C88" s="230"/>
      <c r="D88" s="165"/>
      <c r="E88" s="146"/>
      <c r="F88" s="258"/>
      <c r="G88" s="254"/>
      <c r="H88" s="258"/>
      <c r="I88" s="181"/>
      <c r="K88" s="190"/>
    </row>
    <row r="89" spans="1:11" ht="22.5" customHeight="1">
      <c r="A89" s="103"/>
      <c r="B89" s="128"/>
      <c r="C89" s="230"/>
      <c r="D89" s="273"/>
      <c r="E89" s="146"/>
      <c r="F89" s="258"/>
      <c r="G89" s="254"/>
      <c r="H89" s="258"/>
      <c r="I89" s="181"/>
      <c r="K89" s="190"/>
    </row>
    <row r="90" spans="1:11" ht="22.5" customHeight="1">
      <c r="A90" s="103"/>
      <c r="B90" s="128"/>
      <c r="C90" s="230"/>
      <c r="D90" s="273"/>
      <c r="E90" s="146"/>
      <c r="F90" s="258"/>
      <c r="G90" s="254"/>
      <c r="H90" s="258"/>
      <c r="I90" s="181"/>
      <c r="K90" s="190"/>
    </row>
    <row r="91" spans="1:11" ht="22.5" customHeight="1">
      <c r="A91" s="103"/>
      <c r="B91" s="128"/>
      <c r="C91" s="230"/>
      <c r="D91" s="273"/>
      <c r="E91" s="146"/>
      <c r="F91" s="258"/>
      <c r="G91" s="254"/>
      <c r="H91" s="258"/>
      <c r="I91" s="181"/>
      <c r="K91" s="190"/>
    </row>
    <row r="92" spans="1:11" ht="22.5" customHeight="1">
      <c r="A92" s="103"/>
      <c r="B92" s="128"/>
      <c r="C92" s="230"/>
      <c r="D92" s="273"/>
      <c r="E92" s="146"/>
      <c r="F92" s="258"/>
      <c r="G92" s="254"/>
      <c r="H92" s="258"/>
      <c r="I92" s="181"/>
      <c r="K92" s="190"/>
    </row>
    <row r="93" spans="1:11" ht="22.5" customHeight="1">
      <c r="A93" s="103"/>
      <c r="B93" s="128"/>
      <c r="C93" s="230"/>
      <c r="D93" s="273"/>
      <c r="E93" s="146"/>
      <c r="F93" s="258"/>
      <c r="G93" s="254"/>
      <c r="H93" s="258"/>
      <c r="I93" s="181"/>
      <c r="K93" s="190"/>
    </row>
    <row r="94" spans="1:11" ht="22.5" customHeight="1">
      <c r="A94" s="103"/>
      <c r="B94" s="128"/>
      <c r="C94" s="230"/>
      <c r="D94" s="254"/>
      <c r="E94" s="146"/>
      <c r="F94" s="258"/>
      <c r="G94" s="254"/>
      <c r="H94" s="258"/>
      <c r="I94" s="181"/>
      <c r="K94" s="190"/>
    </row>
    <row r="95" spans="1:11" ht="22.5" customHeight="1">
      <c r="A95" s="103"/>
      <c r="B95" s="128"/>
      <c r="C95" s="230"/>
      <c r="D95" s="254"/>
      <c r="E95" s="146"/>
      <c r="F95" s="258"/>
      <c r="G95" s="254"/>
      <c r="H95" s="258"/>
      <c r="I95" s="181"/>
      <c r="K95" s="190"/>
    </row>
    <row r="96" spans="1:11" ht="22.5" customHeight="1">
      <c r="A96" s="103"/>
      <c r="B96" s="128"/>
      <c r="C96" s="230"/>
      <c r="D96" s="254"/>
      <c r="E96" s="146"/>
      <c r="F96" s="258"/>
      <c r="G96" s="254"/>
      <c r="H96" s="258"/>
      <c r="I96" s="181"/>
      <c r="K96" s="190"/>
    </row>
    <row r="97" spans="1:12" ht="22.5" customHeight="1">
      <c r="A97" s="103"/>
      <c r="B97" s="128"/>
      <c r="C97" s="230"/>
      <c r="D97" s="254"/>
      <c r="E97" s="146"/>
      <c r="F97" s="258"/>
      <c r="G97" s="254"/>
      <c r="H97" s="258"/>
      <c r="I97" s="181"/>
    </row>
    <row r="98" spans="1:12" ht="22.5" customHeight="1">
      <c r="A98" s="103"/>
      <c r="B98" s="128"/>
      <c r="C98" s="230"/>
      <c r="D98" s="254"/>
      <c r="E98" s="146"/>
      <c r="F98" s="258"/>
      <c r="G98" s="254"/>
      <c r="H98" s="258"/>
      <c r="I98" s="181"/>
    </row>
    <row r="99" spans="1:12" ht="22.5" customHeight="1">
      <c r="A99" s="103"/>
      <c r="B99" s="128"/>
      <c r="C99" s="230"/>
      <c r="D99" s="254"/>
      <c r="E99" s="146"/>
      <c r="F99" s="258"/>
      <c r="G99" s="254"/>
      <c r="H99" s="258"/>
      <c r="I99" s="181"/>
    </row>
    <row r="100" spans="1:12" ht="22.5" customHeight="1">
      <c r="A100" s="103"/>
      <c r="B100" s="128"/>
      <c r="C100" s="230"/>
      <c r="D100" s="254"/>
      <c r="E100" s="146"/>
      <c r="F100" s="258"/>
      <c r="G100" s="254"/>
      <c r="H100" s="258"/>
      <c r="I100" s="181"/>
    </row>
    <row r="101" spans="1:12" ht="22.5" customHeight="1">
      <c r="A101" s="103"/>
      <c r="B101" s="128"/>
      <c r="C101" s="230"/>
      <c r="D101" s="254"/>
      <c r="E101" s="146"/>
      <c r="F101" s="258"/>
      <c r="G101" s="254"/>
      <c r="H101" s="258"/>
      <c r="I101" s="181"/>
    </row>
    <row r="102" spans="1:12" ht="22.5" customHeight="1">
      <c r="A102" s="103"/>
      <c r="B102" s="128"/>
      <c r="C102" s="230"/>
      <c r="D102" s="165"/>
      <c r="E102" s="146"/>
      <c r="F102" s="146"/>
      <c r="G102" s="165"/>
      <c r="H102" s="146"/>
      <c r="I102" s="181"/>
    </row>
    <row r="103" spans="1:12" ht="22.5" customHeight="1">
      <c r="A103" s="103"/>
      <c r="B103" s="128"/>
      <c r="C103" s="230"/>
      <c r="D103" s="165"/>
      <c r="E103" s="146"/>
      <c r="F103" s="258"/>
      <c r="G103" s="254"/>
      <c r="H103" s="258"/>
      <c r="I103" s="181"/>
    </row>
    <row r="104" spans="1:12" ht="22.5" customHeight="1">
      <c r="A104" s="103"/>
      <c r="B104" s="128"/>
      <c r="C104" s="230"/>
      <c r="D104" s="254"/>
      <c r="E104" s="146"/>
      <c r="F104" s="258"/>
      <c r="G104" s="254"/>
      <c r="H104" s="258"/>
      <c r="I104" s="181"/>
    </row>
    <row r="105" spans="1:12" ht="22.5" customHeight="1">
      <c r="A105" s="103"/>
      <c r="B105" s="128"/>
      <c r="C105" s="230"/>
      <c r="D105" s="254"/>
      <c r="E105" s="146"/>
      <c r="F105" s="258"/>
      <c r="G105" s="254"/>
      <c r="H105" s="258"/>
      <c r="I105" s="181"/>
      <c r="K105" s="221">
        <f>SUMIF(C85:C107,"立候補準備",B85:B107)</f>
        <v>0</v>
      </c>
      <c r="L105" s="223" t="s">
        <v>39</v>
      </c>
    </row>
    <row r="106" spans="1:12" ht="22.5" customHeight="1">
      <c r="A106" s="103"/>
      <c r="B106" s="128"/>
      <c r="C106" s="230"/>
      <c r="D106" s="254"/>
      <c r="E106" s="146"/>
      <c r="F106" s="258"/>
      <c r="G106" s="254"/>
      <c r="H106" s="258"/>
      <c r="I106" s="181"/>
      <c r="K106" s="221">
        <f>SUMIF(C85:C107,"選 挙 運 動",B85:B107)</f>
        <v>0</v>
      </c>
      <c r="L106" s="223" t="s">
        <v>48</v>
      </c>
    </row>
    <row r="107" spans="1:12" ht="22.5" customHeight="1">
      <c r="A107" s="103"/>
      <c r="B107" s="228"/>
      <c r="C107" s="230"/>
      <c r="D107" s="264"/>
      <c r="E107" s="265"/>
      <c r="F107" s="266"/>
      <c r="G107" s="264"/>
      <c r="H107" s="266"/>
      <c r="I107" s="270"/>
      <c r="K107" s="221">
        <f>SUM(K105:K106)</f>
        <v>0</v>
      </c>
    </row>
    <row r="108" spans="1:12" ht="18.75" customHeight="1">
      <c r="A108" s="227" t="s">
        <v>15</v>
      </c>
      <c r="B108" s="229">
        <f>SUM(B85:B107)</f>
        <v>0</v>
      </c>
      <c r="C108" s="231" t="s">
        <v>192</v>
      </c>
      <c r="D108" s="237"/>
      <c r="E108" s="235"/>
      <c r="F108" s="236"/>
      <c r="G108" s="237"/>
      <c r="H108" s="242"/>
      <c r="I108" s="272"/>
      <c r="K108" s="222" t="str">
        <f>IF(K107=B108,"OK","NG")</f>
        <v>OK</v>
      </c>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1">
    <dataValidation type="list" allowBlank="1" showDropDown="0" showInputMessage="1" showErrorMessage="1" sqref="C58:C80 C85:C107 C4:C26 C31:C53">
      <formula1>$L$24:$L$25</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3">
    <tabColor rgb="FF002060"/>
  </sheetPr>
  <dimension ref="A1:O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193"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2" width="9" style="99"/>
    <col min="13" max="13" width="3.6640625" style="99" customWidth="1"/>
    <col min="14" max="16384" width="9" style="99"/>
  </cols>
  <sheetData>
    <row r="1" spans="1:11" ht="18.75" customHeight="1">
      <c r="A1" s="225" t="s">
        <v>206</v>
      </c>
      <c r="B1" s="126"/>
      <c r="D1" s="135"/>
      <c r="E1" s="126" t="str">
        <f>"（第"&amp;'【様式１】選挙運動費用収支報告書（表紙）'!$T$18&amp;"回）"</f>
        <v>（第1回）</v>
      </c>
      <c r="I1" s="93" t="s">
        <v>183</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26"/>
      <c r="B4" s="275"/>
      <c r="C4" s="230"/>
      <c r="D4" s="165"/>
      <c r="E4" s="146"/>
      <c r="F4" s="258"/>
      <c r="G4" s="254"/>
      <c r="H4" s="258"/>
      <c r="I4" s="181"/>
      <c r="K4" s="190"/>
    </row>
    <row r="5" spans="1:11" ht="22.5" customHeight="1">
      <c r="A5" s="103"/>
      <c r="B5" s="275"/>
      <c r="C5" s="230"/>
      <c r="D5" s="165"/>
      <c r="E5" s="146"/>
      <c r="F5" s="258"/>
      <c r="G5" s="254"/>
      <c r="H5" s="146"/>
      <c r="I5" s="243"/>
      <c r="K5" s="190"/>
    </row>
    <row r="6" spans="1:11" ht="22.5" customHeight="1">
      <c r="A6" s="103"/>
      <c r="B6" s="275"/>
      <c r="C6" s="230"/>
      <c r="D6" s="165"/>
      <c r="E6" s="146"/>
      <c r="F6" s="258"/>
      <c r="G6" s="254"/>
      <c r="H6" s="258"/>
      <c r="I6" s="181"/>
      <c r="K6" s="190"/>
    </row>
    <row r="7" spans="1:11" ht="22.5" customHeight="1">
      <c r="A7" s="103"/>
      <c r="B7" s="275"/>
      <c r="C7" s="230"/>
      <c r="D7" s="165"/>
      <c r="E7" s="146"/>
      <c r="F7" s="258"/>
      <c r="G7" s="254"/>
      <c r="H7" s="258"/>
      <c r="I7" s="181"/>
      <c r="K7" s="190"/>
    </row>
    <row r="8" spans="1:11" ht="22.5" customHeight="1">
      <c r="A8" s="103"/>
      <c r="B8" s="275"/>
      <c r="C8" s="230"/>
      <c r="D8" s="165"/>
      <c r="E8" s="146"/>
      <c r="F8" s="258"/>
      <c r="G8" s="254"/>
      <c r="H8" s="258"/>
      <c r="I8" s="181"/>
      <c r="K8" s="190"/>
    </row>
    <row r="9" spans="1:11" ht="22.5" customHeight="1">
      <c r="A9" s="103"/>
      <c r="B9" s="275"/>
      <c r="C9" s="230"/>
      <c r="D9" s="165"/>
      <c r="E9" s="146"/>
      <c r="F9" s="258"/>
      <c r="G9" s="254"/>
      <c r="H9" s="258"/>
      <c r="I9" s="181"/>
      <c r="K9" s="190"/>
    </row>
    <row r="10" spans="1:11" ht="22.5" customHeight="1">
      <c r="A10" s="103"/>
      <c r="B10" s="275"/>
      <c r="C10" s="230"/>
      <c r="D10" s="165"/>
      <c r="E10" s="146"/>
      <c r="F10" s="258"/>
      <c r="G10" s="254"/>
      <c r="H10" s="258"/>
      <c r="I10" s="181"/>
      <c r="K10" s="190"/>
    </row>
    <row r="11" spans="1:11" ht="22.5" customHeight="1">
      <c r="A11" s="103"/>
      <c r="B11" s="275"/>
      <c r="C11" s="230"/>
      <c r="D11" s="165"/>
      <c r="E11" s="146"/>
      <c r="F11" s="258"/>
      <c r="G11" s="254"/>
      <c r="H11" s="258"/>
      <c r="I11" s="181"/>
      <c r="K11" s="190"/>
    </row>
    <row r="12" spans="1:11" ht="22.5" customHeight="1">
      <c r="A12" s="103"/>
      <c r="B12" s="275"/>
      <c r="C12" s="230"/>
      <c r="D12" s="165"/>
      <c r="E12" s="146"/>
      <c r="F12" s="258"/>
      <c r="G12" s="254"/>
      <c r="H12" s="258"/>
      <c r="I12" s="181"/>
      <c r="K12" s="190"/>
    </row>
    <row r="13" spans="1:11" ht="22.5" customHeight="1">
      <c r="A13" s="103"/>
      <c r="B13" s="275"/>
      <c r="C13" s="230"/>
      <c r="D13" s="165"/>
      <c r="E13" s="146"/>
      <c r="F13" s="258"/>
      <c r="G13" s="254"/>
      <c r="H13" s="258"/>
      <c r="I13" s="181"/>
      <c r="K13" s="190"/>
    </row>
    <row r="14" spans="1:11" ht="22.5" customHeight="1">
      <c r="A14" s="103"/>
      <c r="B14" s="128"/>
      <c r="C14" s="230"/>
      <c r="D14" s="165"/>
      <c r="E14" s="146"/>
      <c r="F14" s="146"/>
      <c r="G14" s="165"/>
      <c r="H14" s="146"/>
      <c r="I14" s="181"/>
      <c r="K14" s="190"/>
    </row>
    <row r="15" spans="1:11" ht="22.5" customHeight="1">
      <c r="A15" s="103"/>
      <c r="B15" s="128"/>
      <c r="C15" s="230"/>
      <c r="D15" s="165"/>
      <c r="E15" s="146"/>
      <c r="F15" s="258"/>
      <c r="G15" s="254"/>
      <c r="H15" s="258"/>
      <c r="I15" s="181"/>
      <c r="K15" s="190"/>
    </row>
    <row r="16" spans="1:11" ht="22.5" customHeight="1">
      <c r="A16" s="103"/>
      <c r="B16" s="275"/>
      <c r="C16" s="230"/>
      <c r="D16" s="165"/>
      <c r="E16" s="146"/>
      <c r="F16" s="146"/>
      <c r="G16" s="254"/>
      <c r="H16" s="258"/>
      <c r="I16" s="181"/>
      <c r="K16" s="277"/>
    </row>
    <row r="17" spans="1:15" ht="22.5" customHeight="1">
      <c r="A17" s="104"/>
      <c r="B17" s="275"/>
      <c r="C17" s="230"/>
      <c r="D17" s="165"/>
      <c r="E17" s="148"/>
      <c r="F17" s="148"/>
      <c r="G17" s="166"/>
      <c r="H17" s="276"/>
      <c r="I17" s="244"/>
    </row>
    <row r="18" spans="1:15" ht="22.5" customHeight="1">
      <c r="A18" s="104"/>
      <c r="B18" s="275"/>
      <c r="C18" s="230"/>
      <c r="D18" s="165"/>
      <c r="E18" s="276"/>
      <c r="F18" s="276"/>
      <c r="G18" s="166"/>
      <c r="H18" s="276"/>
      <c r="I18" s="244"/>
    </row>
    <row r="19" spans="1:15" ht="22.5" customHeight="1">
      <c r="A19" s="103"/>
      <c r="B19" s="275"/>
      <c r="C19" s="230"/>
      <c r="D19" s="165"/>
      <c r="E19" s="146"/>
      <c r="F19" s="258"/>
      <c r="G19" s="254"/>
      <c r="H19" s="258"/>
      <c r="I19" s="181"/>
      <c r="N19" s="248" t="s">
        <v>57</v>
      </c>
      <c r="O19" s="250"/>
    </row>
    <row r="20" spans="1:15" ht="22.5" customHeight="1">
      <c r="A20" s="103"/>
      <c r="B20" s="275"/>
      <c r="C20" s="230"/>
      <c r="D20" s="165"/>
      <c r="E20" s="146"/>
      <c r="F20" s="258"/>
      <c r="G20" s="254"/>
      <c r="H20" s="258"/>
      <c r="I20" s="181"/>
      <c r="N20" s="248" t="s">
        <v>105</v>
      </c>
      <c r="O20" s="250"/>
    </row>
    <row r="21" spans="1:15" ht="22.5" customHeight="1">
      <c r="A21" s="103"/>
      <c r="B21" s="275"/>
      <c r="C21" s="230"/>
      <c r="D21" s="165"/>
      <c r="E21" s="146"/>
      <c r="F21" s="258"/>
      <c r="G21" s="254"/>
      <c r="H21" s="258"/>
      <c r="I21" s="181"/>
      <c r="N21" s="248" t="s">
        <v>60</v>
      </c>
      <c r="O21" s="250"/>
    </row>
    <row r="22" spans="1:15" ht="22.5" customHeight="1">
      <c r="A22" s="103"/>
      <c r="B22" s="275"/>
      <c r="C22" s="230"/>
      <c r="D22" s="165"/>
      <c r="E22" s="146"/>
      <c r="F22" s="258"/>
      <c r="G22" s="254"/>
      <c r="H22" s="258"/>
      <c r="I22" s="181"/>
      <c r="L22" s="278"/>
      <c r="M22" s="278"/>
      <c r="N22" s="248" t="s">
        <v>62</v>
      </c>
      <c r="O22" s="280"/>
    </row>
    <row r="23" spans="1:15" ht="22.5" customHeight="1">
      <c r="A23" s="103"/>
      <c r="B23" s="275"/>
      <c r="C23" s="230"/>
      <c r="D23" s="165"/>
      <c r="E23" s="146"/>
      <c r="F23" s="258"/>
      <c r="G23" s="254"/>
      <c r="H23" s="258"/>
      <c r="I23" s="181"/>
      <c r="L23" s="278"/>
      <c r="M23" s="278"/>
      <c r="N23" s="248" t="s">
        <v>69</v>
      </c>
      <c r="O23" s="280"/>
    </row>
    <row r="24" spans="1:15" ht="22.5" customHeight="1">
      <c r="A24" s="103"/>
      <c r="B24" s="275"/>
      <c r="C24" s="230"/>
      <c r="D24" s="165"/>
      <c r="E24" s="146"/>
      <c r="F24" s="258"/>
      <c r="G24" s="254"/>
      <c r="H24" s="258"/>
      <c r="I24" s="181"/>
      <c r="K24" s="221">
        <f>SUMIF(C4:C26,"立候補準備",B4:B26)</f>
        <v>0</v>
      </c>
      <c r="L24" s="279" t="s">
        <v>39</v>
      </c>
      <c r="M24" s="250"/>
      <c r="N24" s="248" t="s">
        <v>0</v>
      </c>
      <c r="O24" s="280"/>
    </row>
    <row r="25" spans="1:15" ht="22.5" customHeight="1">
      <c r="A25" s="103"/>
      <c r="B25" s="275"/>
      <c r="C25" s="230"/>
      <c r="D25" s="165"/>
      <c r="E25" s="146"/>
      <c r="F25" s="258"/>
      <c r="G25" s="254"/>
      <c r="H25" s="258"/>
      <c r="I25" s="181"/>
      <c r="K25" s="246">
        <f>SUMIF(C4:C26,"選 挙 運 動",B4:B26)</f>
        <v>0</v>
      </c>
      <c r="L25" s="279" t="s">
        <v>48</v>
      </c>
      <c r="M25" s="250"/>
      <c r="N25" s="248" t="s">
        <v>74</v>
      </c>
      <c r="O25" s="280"/>
    </row>
    <row r="26" spans="1:15" ht="22.5" customHeight="1">
      <c r="A26" s="274"/>
      <c r="B26" s="228"/>
      <c r="C26" s="230"/>
      <c r="D26" s="165"/>
      <c r="E26" s="265"/>
      <c r="F26" s="266"/>
      <c r="G26" s="264"/>
      <c r="H26" s="266"/>
      <c r="I26" s="270"/>
      <c r="K26" s="246">
        <f>SUM(K24:K25)</f>
        <v>0</v>
      </c>
      <c r="N26" s="248" t="s">
        <v>73</v>
      </c>
      <c r="O26" s="280"/>
    </row>
    <row r="27" spans="1:15" ht="18.75" customHeight="1">
      <c r="A27" s="227" t="s">
        <v>15</v>
      </c>
      <c r="B27" s="229">
        <f>SUM(B4:B26)</f>
        <v>0</v>
      </c>
      <c r="C27" s="231" t="s">
        <v>106</v>
      </c>
      <c r="D27" s="237"/>
      <c r="E27" s="235"/>
      <c r="F27" s="236"/>
      <c r="G27" s="237"/>
      <c r="H27" s="242"/>
      <c r="I27" s="272"/>
      <c r="K27" s="222" t="str">
        <f>IF(K26=B27,"OK","NG")</f>
        <v>OK</v>
      </c>
      <c r="N27" s="248" t="s">
        <v>61</v>
      </c>
      <c r="O27" s="280"/>
    </row>
    <row r="28" spans="1:15" ht="18.75" customHeight="1">
      <c r="A28" s="225" t="s">
        <v>206</v>
      </c>
      <c r="B28" s="126"/>
      <c r="D28" s="135"/>
      <c r="E28" s="126" t="str">
        <f>"（第"&amp;'【様式１】選挙運動費用収支報告書（表紙）'!$T$18&amp;"回）"</f>
        <v>（第1回）</v>
      </c>
      <c r="I28" s="93" t="s">
        <v>183</v>
      </c>
      <c r="K28" s="190" t="str">
        <f>'【様式１】選挙運動費用収支報告書（表紙）'!$T$18&amp;"回目提出"</f>
        <v>1回目提出</v>
      </c>
    </row>
    <row r="29" spans="1:15" ht="15" customHeight="1">
      <c r="A29" s="101" t="s">
        <v>1</v>
      </c>
      <c r="B29" s="127" t="s">
        <v>100</v>
      </c>
      <c r="C29" s="113" t="s">
        <v>16</v>
      </c>
      <c r="D29" s="233" t="s">
        <v>8</v>
      </c>
      <c r="E29" s="113" t="s">
        <v>18</v>
      </c>
      <c r="F29" s="113"/>
      <c r="G29" s="113"/>
      <c r="H29" s="238" t="s">
        <v>176</v>
      </c>
      <c r="I29" s="179" t="s">
        <v>7</v>
      </c>
      <c r="K29" s="190"/>
    </row>
    <row r="30" spans="1:15" ht="15" customHeight="1">
      <c r="A30" s="102"/>
      <c r="B30" s="114"/>
      <c r="C30" s="114"/>
      <c r="D30" s="157"/>
      <c r="E30" s="157" t="s">
        <v>3</v>
      </c>
      <c r="F30" s="157" t="s">
        <v>2</v>
      </c>
      <c r="G30" s="114" t="s">
        <v>38</v>
      </c>
      <c r="H30" s="239"/>
      <c r="I30" s="180"/>
      <c r="K30" s="190"/>
    </row>
    <row r="31" spans="1:15" ht="22.5" customHeight="1">
      <c r="A31" s="226"/>
      <c r="B31" s="275"/>
      <c r="C31" s="230"/>
      <c r="D31" s="165"/>
      <c r="E31" s="146"/>
      <c r="F31" s="258"/>
      <c r="G31" s="254"/>
      <c r="H31" s="258"/>
      <c r="I31" s="181"/>
      <c r="K31" s="190"/>
    </row>
    <row r="32" spans="1:15" ht="22.5" customHeight="1">
      <c r="A32" s="103"/>
      <c r="B32" s="275"/>
      <c r="C32" s="230"/>
      <c r="D32" s="165"/>
      <c r="E32" s="146"/>
      <c r="F32" s="258"/>
      <c r="G32" s="254"/>
      <c r="H32" s="146"/>
      <c r="I32" s="243"/>
      <c r="K32" s="190"/>
    </row>
    <row r="33" spans="1:14" ht="22.5" customHeight="1">
      <c r="A33" s="103"/>
      <c r="B33" s="275"/>
      <c r="C33" s="230"/>
      <c r="D33" s="165"/>
      <c r="E33" s="146"/>
      <c r="F33" s="258"/>
      <c r="G33" s="254"/>
      <c r="H33" s="258"/>
      <c r="I33" s="181"/>
      <c r="K33" s="190"/>
    </row>
    <row r="34" spans="1:14" ht="22.5" customHeight="1">
      <c r="A34" s="103"/>
      <c r="B34" s="275"/>
      <c r="C34" s="230"/>
      <c r="D34" s="165"/>
      <c r="E34" s="146"/>
      <c r="F34" s="258"/>
      <c r="G34" s="254"/>
      <c r="H34" s="258"/>
      <c r="I34" s="181"/>
      <c r="K34" s="190"/>
    </row>
    <row r="35" spans="1:14" ht="22.5" customHeight="1">
      <c r="A35" s="103"/>
      <c r="B35" s="128"/>
      <c r="C35" s="230"/>
      <c r="D35" s="165"/>
      <c r="E35" s="146"/>
      <c r="F35" s="258"/>
      <c r="G35" s="254"/>
      <c r="H35" s="258"/>
      <c r="I35" s="181"/>
      <c r="K35" s="190"/>
    </row>
    <row r="36" spans="1:14" ht="22.5" customHeight="1">
      <c r="A36" s="103"/>
      <c r="B36" s="128"/>
      <c r="C36" s="230"/>
      <c r="D36" s="165"/>
      <c r="E36" s="146"/>
      <c r="F36" s="258"/>
      <c r="G36" s="254"/>
      <c r="H36" s="258"/>
      <c r="I36" s="181"/>
      <c r="K36" s="190"/>
    </row>
    <row r="37" spans="1:14" ht="22.5" customHeight="1">
      <c r="A37" s="103"/>
      <c r="B37" s="275"/>
      <c r="C37" s="230"/>
      <c r="D37" s="165"/>
      <c r="E37" s="146"/>
      <c r="F37" s="258"/>
      <c r="G37" s="254"/>
      <c r="H37" s="258"/>
      <c r="I37" s="181"/>
      <c r="K37" s="190"/>
    </row>
    <row r="38" spans="1:14" ht="22.5" customHeight="1">
      <c r="A38" s="103"/>
      <c r="B38" s="275"/>
      <c r="C38" s="230"/>
      <c r="D38" s="165"/>
      <c r="E38" s="146"/>
      <c r="F38" s="258"/>
      <c r="G38" s="254"/>
      <c r="H38" s="258"/>
      <c r="I38" s="181"/>
      <c r="K38" s="190"/>
    </row>
    <row r="39" spans="1:14" ht="22.5" customHeight="1">
      <c r="A39" s="103"/>
      <c r="B39" s="275"/>
      <c r="C39" s="230"/>
      <c r="D39" s="165"/>
      <c r="E39" s="146"/>
      <c r="F39" s="258"/>
      <c r="G39" s="254"/>
      <c r="H39" s="258"/>
      <c r="I39" s="181"/>
      <c r="K39" s="190"/>
    </row>
    <row r="40" spans="1:14" ht="22.5" customHeight="1">
      <c r="A40" s="103"/>
      <c r="B40" s="275"/>
      <c r="C40" s="230"/>
      <c r="D40" s="165"/>
      <c r="E40" s="146"/>
      <c r="F40" s="258"/>
      <c r="G40" s="254"/>
      <c r="H40" s="258"/>
      <c r="I40" s="181"/>
      <c r="K40" s="190"/>
    </row>
    <row r="41" spans="1:14" ht="22.5" customHeight="1">
      <c r="A41" s="103"/>
      <c r="B41" s="128"/>
      <c r="C41" s="230"/>
      <c r="D41" s="165"/>
      <c r="E41" s="146"/>
      <c r="F41" s="146"/>
      <c r="G41" s="165"/>
      <c r="H41" s="146"/>
      <c r="I41" s="181"/>
      <c r="K41" s="190"/>
    </row>
    <row r="42" spans="1:14" ht="22.5" customHeight="1">
      <c r="A42" s="103"/>
      <c r="B42" s="128"/>
      <c r="C42" s="230"/>
      <c r="D42" s="165"/>
      <c r="E42" s="146"/>
      <c r="F42" s="258"/>
      <c r="G42" s="254"/>
      <c r="H42" s="258"/>
      <c r="I42" s="181"/>
      <c r="K42" s="190"/>
    </row>
    <row r="43" spans="1:14" ht="22.5" customHeight="1">
      <c r="A43" s="103"/>
      <c r="B43" s="275"/>
      <c r="C43" s="230"/>
      <c r="D43" s="165"/>
      <c r="E43" s="146"/>
      <c r="F43" s="146"/>
      <c r="G43" s="254"/>
      <c r="H43" s="258"/>
      <c r="I43" s="181"/>
      <c r="K43" s="277"/>
    </row>
    <row r="44" spans="1:14" ht="22.5" customHeight="1">
      <c r="A44" s="104"/>
      <c r="B44" s="275"/>
      <c r="C44" s="230"/>
      <c r="D44" s="165"/>
      <c r="E44" s="148"/>
      <c r="F44" s="148"/>
      <c r="G44" s="166"/>
      <c r="H44" s="276"/>
      <c r="I44" s="244"/>
    </row>
    <row r="45" spans="1:14" ht="22.5" customHeight="1">
      <c r="A45" s="104"/>
      <c r="B45" s="275"/>
      <c r="C45" s="230"/>
      <c r="D45" s="165"/>
      <c r="E45" s="276"/>
      <c r="F45" s="276"/>
      <c r="G45" s="166"/>
      <c r="H45" s="276"/>
      <c r="I45" s="244"/>
    </row>
    <row r="46" spans="1:14" ht="22.5" customHeight="1">
      <c r="A46" s="103"/>
      <c r="B46" s="275"/>
      <c r="C46" s="230"/>
      <c r="D46" s="165"/>
      <c r="E46" s="146"/>
      <c r="F46" s="258"/>
      <c r="G46" s="254"/>
      <c r="H46" s="258"/>
      <c r="I46" s="181"/>
      <c r="N46" s="278" t="s">
        <v>57</v>
      </c>
    </row>
    <row r="47" spans="1:14" ht="22.5" customHeight="1">
      <c r="A47" s="103"/>
      <c r="B47" s="275"/>
      <c r="C47" s="230"/>
      <c r="D47" s="165"/>
      <c r="E47" s="146"/>
      <c r="F47" s="258"/>
      <c r="G47" s="254"/>
      <c r="H47" s="258"/>
      <c r="I47" s="181"/>
      <c r="N47" s="278" t="s">
        <v>105</v>
      </c>
    </row>
    <row r="48" spans="1:14" ht="22.5" customHeight="1">
      <c r="A48" s="103"/>
      <c r="B48" s="275"/>
      <c r="C48" s="230"/>
      <c r="D48" s="165"/>
      <c r="E48" s="146"/>
      <c r="F48" s="258"/>
      <c r="G48" s="254"/>
      <c r="H48" s="258"/>
      <c r="I48" s="181"/>
      <c r="N48" s="278" t="s">
        <v>60</v>
      </c>
    </row>
    <row r="49" spans="1:15" ht="22.5" customHeight="1">
      <c r="A49" s="103"/>
      <c r="B49" s="275"/>
      <c r="C49" s="230"/>
      <c r="D49" s="165"/>
      <c r="E49" s="146"/>
      <c r="F49" s="258"/>
      <c r="G49" s="254"/>
      <c r="H49" s="258"/>
      <c r="I49" s="181"/>
      <c r="L49" s="278"/>
      <c r="M49" s="278"/>
      <c r="N49" s="278" t="s">
        <v>62</v>
      </c>
      <c r="O49" s="278"/>
    </row>
    <row r="50" spans="1:15" ht="22.5" customHeight="1">
      <c r="A50" s="103"/>
      <c r="B50" s="275"/>
      <c r="C50" s="230"/>
      <c r="D50" s="165"/>
      <c r="E50" s="146"/>
      <c r="F50" s="258"/>
      <c r="G50" s="254"/>
      <c r="H50" s="258"/>
      <c r="I50" s="181"/>
      <c r="L50" s="278"/>
      <c r="M50" s="278"/>
      <c r="N50" s="278" t="s">
        <v>69</v>
      </c>
      <c r="O50" s="278"/>
    </row>
    <row r="51" spans="1:15" ht="22.5" customHeight="1">
      <c r="A51" s="103"/>
      <c r="B51" s="275"/>
      <c r="C51" s="230"/>
      <c r="D51" s="165"/>
      <c r="E51" s="146"/>
      <c r="F51" s="258"/>
      <c r="G51" s="254"/>
      <c r="H51" s="258"/>
      <c r="I51" s="181"/>
      <c r="K51" s="221">
        <f>SUMIF(C31:C53,"立候補準備",B31:B53)</f>
        <v>0</v>
      </c>
      <c r="L51" s="223" t="s">
        <v>39</v>
      </c>
      <c r="M51" s="278"/>
      <c r="N51" s="278" t="s">
        <v>0</v>
      </c>
      <c r="O51" s="278"/>
    </row>
    <row r="52" spans="1:15" ht="22.5" customHeight="1">
      <c r="A52" s="103"/>
      <c r="B52" s="275"/>
      <c r="C52" s="230"/>
      <c r="D52" s="165"/>
      <c r="E52" s="146"/>
      <c r="F52" s="258"/>
      <c r="G52" s="254"/>
      <c r="H52" s="258"/>
      <c r="I52" s="181"/>
      <c r="K52" s="246">
        <f>SUMIF(C31:C53,"選 挙 運 動",B31:B53)</f>
        <v>0</v>
      </c>
      <c r="L52" s="223" t="s">
        <v>48</v>
      </c>
      <c r="M52" s="278"/>
      <c r="N52" s="278" t="s">
        <v>74</v>
      </c>
      <c r="O52" s="278"/>
    </row>
    <row r="53" spans="1:15" ht="22.5" customHeight="1">
      <c r="A53" s="274"/>
      <c r="B53" s="228"/>
      <c r="C53" s="230"/>
      <c r="D53" s="165"/>
      <c r="E53" s="265"/>
      <c r="F53" s="266"/>
      <c r="G53" s="264"/>
      <c r="H53" s="266"/>
      <c r="I53" s="270"/>
      <c r="K53" s="246">
        <f>SUM(K51:K52)</f>
        <v>0</v>
      </c>
      <c r="M53" s="278"/>
      <c r="N53" s="278" t="s">
        <v>73</v>
      </c>
      <c r="O53" s="278"/>
    </row>
    <row r="54" spans="1:15" ht="18.75" customHeight="1">
      <c r="A54" s="227" t="s">
        <v>15</v>
      </c>
      <c r="B54" s="229">
        <f>SUM(B31:B53)</f>
        <v>0</v>
      </c>
      <c r="C54" s="231" t="s">
        <v>191</v>
      </c>
      <c r="D54" s="237"/>
      <c r="E54" s="235"/>
      <c r="F54" s="236"/>
      <c r="G54" s="237"/>
      <c r="H54" s="242"/>
      <c r="I54" s="272"/>
      <c r="K54" s="222" t="str">
        <f>IF(K53=B54,"OK","NG")</f>
        <v>OK</v>
      </c>
      <c r="L54" s="278"/>
      <c r="M54" s="278"/>
      <c r="N54" s="278" t="s">
        <v>61</v>
      </c>
      <c r="O54" s="278"/>
    </row>
    <row r="55" spans="1:15" ht="18.75" customHeight="1">
      <c r="A55" s="225" t="s">
        <v>206</v>
      </c>
      <c r="B55" s="126"/>
      <c r="D55" s="135"/>
      <c r="E55" s="126" t="str">
        <f>"（第"&amp;'【様式１】選挙運動費用収支報告書（表紙）'!$T$18&amp;"回）"</f>
        <v>（第1回）</v>
      </c>
      <c r="I55" s="93" t="s">
        <v>183</v>
      </c>
      <c r="K55" s="190" t="str">
        <f>'【様式１】選挙運動費用収支報告書（表紙）'!$T$18&amp;"回目提出"</f>
        <v>1回目提出</v>
      </c>
    </row>
    <row r="56" spans="1:15" ht="15" customHeight="1">
      <c r="A56" s="101" t="s">
        <v>1</v>
      </c>
      <c r="B56" s="127" t="s">
        <v>100</v>
      </c>
      <c r="C56" s="113" t="s">
        <v>16</v>
      </c>
      <c r="D56" s="233" t="s">
        <v>8</v>
      </c>
      <c r="E56" s="113" t="s">
        <v>18</v>
      </c>
      <c r="F56" s="113"/>
      <c r="G56" s="113"/>
      <c r="H56" s="238" t="s">
        <v>176</v>
      </c>
      <c r="I56" s="179" t="s">
        <v>7</v>
      </c>
      <c r="K56" s="190"/>
    </row>
    <row r="57" spans="1:15" ht="15" customHeight="1">
      <c r="A57" s="102"/>
      <c r="B57" s="114"/>
      <c r="C57" s="114"/>
      <c r="D57" s="157"/>
      <c r="E57" s="157" t="s">
        <v>3</v>
      </c>
      <c r="F57" s="157" t="s">
        <v>2</v>
      </c>
      <c r="G57" s="114" t="s">
        <v>38</v>
      </c>
      <c r="H57" s="239"/>
      <c r="I57" s="180"/>
      <c r="K57" s="190"/>
    </row>
    <row r="58" spans="1:15" ht="22.5" customHeight="1">
      <c r="A58" s="226"/>
      <c r="B58" s="275"/>
      <c r="C58" s="230"/>
      <c r="D58" s="165"/>
      <c r="E58" s="146"/>
      <c r="F58" s="258"/>
      <c r="G58" s="254"/>
      <c r="H58" s="258"/>
      <c r="I58" s="181"/>
      <c r="K58" s="190"/>
    </row>
    <row r="59" spans="1:15" ht="22.5" customHeight="1">
      <c r="A59" s="103"/>
      <c r="B59" s="275"/>
      <c r="C59" s="230"/>
      <c r="D59" s="165"/>
      <c r="E59" s="146"/>
      <c r="F59" s="258"/>
      <c r="G59" s="254"/>
      <c r="H59" s="146"/>
      <c r="I59" s="243"/>
      <c r="K59" s="190"/>
    </row>
    <row r="60" spans="1:15" ht="22.5" customHeight="1">
      <c r="A60" s="103"/>
      <c r="B60" s="275"/>
      <c r="C60" s="230"/>
      <c r="D60" s="165"/>
      <c r="E60" s="146"/>
      <c r="F60" s="258"/>
      <c r="G60" s="254"/>
      <c r="H60" s="258"/>
      <c r="I60" s="181"/>
      <c r="K60" s="190"/>
    </row>
    <row r="61" spans="1:15" ht="22.5" customHeight="1">
      <c r="A61" s="103"/>
      <c r="B61" s="275"/>
      <c r="C61" s="230"/>
      <c r="D61" s="165"/>
      <c r="E61" s="146"/>
      <c r="F61" s="258"/>
      <c r="G61" s="254"/>
      <c r="H61" s="258"/>
      <c r="I61" s="181"/>
      <c r="K61" s="190"/>
    </row>
    <row r="62" spans="1:15" ht="22.5" customHeight="1">
      <c r="A62" s="103"/>
      <c r="B62" s="275"/>
      <c r="C62" s="230"/>
      <c r="D62" s="165"/>
      <c r="E62" s="146"/>
      <c r="F62" s="258"/>
      <c r="G62" s="254"/>
      <c r="H62" s="258"/>
      <c r="I62" s="181"/>
      <c r="K62" s="190"/>
    </row>
    <row r="63" spans="1:15" ht="22.5" customHeight="1">
      <c r="A63" s="103"/>
      <c r="B63" s="275"/>
      <c r="C63" s="230"/>
      <c r="D63" s="165"/>
      <c r="E63" s="146"/>
      <c r="F63" s="258"/>
      <c r="G63" s="254"/>
      <c r="H63" s="258"/>
      <c r="I63" s="181"/>
      <c r="K63" s="190"/>
    </row>
    <row r="64" spans="1:15" ht="22.5" customHeight="1">
      <c r="A64" s="103"/>
      <c r="B64" s="275"/>
      <c r="C64" s="230"/>
      <c r="D64" s="165"/>
      <c r="E64" s="146"/>
      <c r="F64" s="258"/>
      <c r="G64" s="254"/>
      <c r="H64" s="258"/>
      <c r="I64" s="181"/>
      <c r="K64" s="190"/>
    </row>
    <row r="65" spans="1:15" ht="22.5" customHeight="1">
      <c r="A65" s="103"/>
      <c r="B65" s="275"/>
      <c r="C65" s="230"/>
      <c r="D65" s="165"/>
      <c r="E65" s="146"/>
      <c r="F65" s="258"/>
      <c r="G65" s="254"/>
      <c r="H65" s="258"/>
      <c r="I65" s="181"/>
      <c r="K65" s="190"/>
    </row>
    <row r="66" spans="1:15" ht="22.5" customHeight="1">
      <c r="A66" s="103"/>
      <c r="B66" s="275"/>
      <c r="C66" s="230"/>
      <c r="D66" s="165"/>
      <c r="E66" s="146"/>
      <c r="F66" s="258"/>
      <c r="G66" s="254"/>
      <c r="H66" s="258"/>
      <c r="I66" s="181"/>
      <c r="K66" s="190"/>
    </row>
    <row r="67" spans="1:15" ht="22.5" customHeight="1">
      <c r="A67" s="103"/>
      <c r="B67" s="275"/>
      <c r="C67" s="230"/>
      <c r="D67" s="165"/>
      <c r="E67" s="146"/>
      <c r="F67" s="258"/>
      <c r="G67" s="254"/>
      <c r="H67" s="258"/>
      <c r="I67" s="181"/>
      <c r="K67" s="190"/>
    </row>
    <row r="68" spans="1:15" ht="22.5" customHeight="1">
      <c r="A68" s="103"/>
      <c r="B68" s="128"/>
      <c r="C68" s="230"/>
      <c r="D68" s="165"/>
      <c r="E68" s="146"/>
      <c r="F68" s="146"/>
      <c r="G68" s="165"/>
      <c r="H68" s="146"/>
      <c r="I68" s="181"/>
      <c r="K68" s="190"/>
    </row>
    <row r="69" spans="1:15" ht="22.5" customHeight="1">
      <c r="A69" s="103"/>
      <c r="B69" s="128"/>
      <c r="C69" s="230"/>
      <c r="D69" s="165"/>
      <c r="E69" s="146"/>
      <c r="F69" s="258"/>
      <c r="G69" s="254"/>
      <c r="H69" s="258"/>
      <c r="I69" s="181"/>
      <c r="K69" s="190"/>
    </row>
    <row r="70" spans="1:15" ht="22.5" customHeight="1">
      <c r="A70" s="103"/>
      <c r="B70" s="275"/>
      <c r="C70" s="230"/>
      <c r="D70" s="165"/>
      <c r="E70" s="146"/>
      <c r="F70" s="146"/>
      <c r="G70" s="254"/>
      <c r="H70" s="258"/>
      <c r="I70" s="181"/>
      <c r="K70" s="277"/>
    </row>
    <row r="71" spans="1:15" ht="22.5" customHeight="1">
      <c r="A71" s="104"/>
      <c r="B71" s="128"/>
      <c r="C71" s="230"/>
      <c r="D71" s="165"/>
      <c r="E71" s="148"/>
      <c r="F71" s="148"/>
      <c r="G71" s="166"/>
      <c r="H71" s="276"/>
      <c r="I71" s="244"/>
    </row>
    <row r="72" spans="1:15" ht="22.5" customHeight="1">
      <c r="A72" s="104"/>
      <c r="B72" s="128"/>
      <c r="C72" s="230"/>
      <c r="D72" s="165"/>
      <c r="E72" s="276"/>
      <c r="F72" s="276"/>
      <c r="G72" s="166"/>
      <c r="H72" s="276"/>
      <c r="I72" s="244"/>
    </row>
    <row r="73" spans="1:15" ht="22.5" customHeight="1">
      <c r="A73" s="103"/>
      <c r="B73" s="275"/>
      <c r="C73" s="230"/>
      <c r="D73" s="165"/>
      <c r="E73" s="146"/>
      <c r="F73" s="258"/>
      <c r="G73" s="254"/>
      <c r="H73" s="258"/>
      <c r="I73" s="181"/>
      <c r="N73" s="278" t="s">
        <v>57</v>
      </c>
    </row>
    <row r="74" spans="1:15" ht="22.5" customHeight="1">
      <c r="A74" s="103"/>
      <c r="B74" s="275"/>
      <c r="C74" s="230"/>
      <c r="D74" s="165"/>
      <c r="E74" s="146"/>
      <c r="F74" s="258"/>
      <c r="G74" s="254"/>
      <c r="H74" s="258"/>
      <c r="I74" s="181"/>
      <c r="N74" s="278" t="s">
        <v>105</v>
      </c>
    </row>
    <row r="75" spans="1:15" ht="22.5" customHeight="1">
      <c r="A75" s="103"/>
      <c r="B75" s="275"/>
      <c r="C75" s="230"/>
      <c r="D75" s="165"/>
      <c r="E75" s="146"/>
      <c r="F75" s="258"/>
      <c r="G75" s="254"/>
      <c r="H75" s="258"/>
      <c r="I75" s="181"/>
      <c r="N75" s="278" t="s">
        <v>60</v>
      </c>
    </row>
    <row r="76" spans="1:15" ht="22.5" customHeight="1">
      <c r="A76" s="103"/>
      <c r="B76" s="275"/>
      <c r="C76" s="230"/>
      <c r="D76" s="165"/>
      <c r="E76" s="146"/>
      <c r="F76" s="258"/>
      <c r="G76" s="254"/>
      <c r="H76" s="258"/>
      <c r="I76" s="181"/>
      <c r="L76" s="278"/>
      <c r="M76" s="278"/>
      <c r="N76" s="278" t="s">
        <v>62</v>
      </c>
      <c r="O76" s="278"/>
    </row>
    <row r="77" spans="1:15" ht="22.5" customHeight="1">
      <c r="A77" s="103"/>
      <c r="B77" s="275"/>
      <c r="C77" s="230"/>
      <c r="D77" s="165"/>
      <c r="E77" s="146"/>
      <c r="F77" s="258"/>
      <c r="G77" s="254"/>
      <c r="H77" s="258"/>
      <c r="I77" s="181"/>
      <c r="L77" s="278"/>
      <c r="M77" s="278"/>
      <c r="N77" s="278" t="s">
        <v>69</v>
      </c>
      <c r="O77" s="278"/>
    </row>
    <row r="78" spans="1:15" ht="22.5" customHeight="1">
      <c r="A78" s="103"/>
      <c r="B78" s="275"/>
      <c r="C78" s="230"/>
      <c r="D78" s="165"/>
      <c r="E78" s="146"/>
      <c r="F78" s="258"/>
      <c r="G78" s="254"/>
      <c r="H78" s="258"/>
      <c r="I78" s="181"/>
      <c r="K78" s="221">
        <f>SUMIF(C58:C80,"立候補準備",B58:B80)</f>
        <v>0</v>
      </c>
      <c r="L78" s="223" t="s">
        <v>39</v>
      </c>
      <c r="M78" s="278"/>
      <c r="N78" s="278" t="s">
        <v>0</v>
      </c>
      <c r="O78" s="278"/>
    </row>
    <row r="79" spans="1:15" ht="22.5" customHeight="1">
      <c r="A79" s="103"/>
      <c r="B79" s="275"/>
      <c r="C79" s="230"/>
      <c r="D79" s="165"/>
      <c r="E79" s="146"/>
      <c r="F79" s="258"/>
      <c r="G79" s="254"/>
      <c r="H79" s="258"/>
      <c r="I79" s="181"/>
      <c r="K79" s="246">
        <f>SUMIF(C58:C80,"選 挙 運 動",B58:B80)</f>
        <v>0</v>
      </c>
      <c r="L79" s="223" t="s">
        <v>48</v>
      </c>
      <c r="M79" s="278"/>
      <c r="N79" s="278" t="s">
        <v>74</v>
      </c>
      <c r="O79" s="278"/>
    </row>
    <row r="80" spans="1:15" ht="22.5" customHeight="1">
      <c r="A80" s="274"/>
      <c r="B80" s="228"/>
      <c r="C80" s="230"/>
      <c r="D80" s="165"/>
      <c r="E80" s="265"/>
      <c r="F80" s="266"/>
      <c r="G80" s="264"/>
      <c r="H80" s="266"/>
      <c r="I80" s="270"/>
      <c r="K80" s="246">
        <f>SUM(K78:K79)</f>
        <v>0</v>
      </c>
      <c r="M80" s="278"/>
      <c r="N80" s="278" t="s">
        <v>73</v>
      </c>
      <c r="O80" s="278"/>
    </row>
    <row r="81" spans="1:15" ht="18.75" customHeight="1">
      <c r="A81" s="227" t="s">
        <v>15</v>
      </c>
      <c r="B81" s="229">
        <f>SUM(B58:B80)</f>
        <v>0</v>
      </c>
      <c r="C81" s="231" t="s">
        <v>169</v>
      </c>
      <c r="D81" s="237"/>
      <c r="E81" s="235"/>
      <c r="F81" s="236"/>
      <c r="G81" s="237"/>
      <c r="H81" s="242"/>
      <c r="I81" s="272"/>
      <c r="K81" s="222" t="str">
        <f>IF(K80=B81,"OK","NG")</f>
        <v>OK</v>
      </c>
      <c r="L81" s="278"/>
      <c r="M81" s="278"/>
      <c r="N81" s="278" t="s">
        <v>61</v>
      </c>
      <c r="O81" s="278"/>
    </row>
    <row r="82" spans="1:15" ht="18.75" customHeight="1">
      <c r="A82" s="225" t="s">
        <v>206</v>
      </c>
      <c r="B82" s="126"/>
      <c r="D82" s="135"/>
      <c r="E82" s="126" t="str">
        <f>"（第"&amp;'【様式１】選挙運動費用収支報告書（表紙）'!$T$18&amp;"回）"</f>
        <v>（第1回）</v>
      </c>
      <c r="I82" s="93" t="s">
        <v>183</v>
      </c>
      <c r="K82" s="190" t="str">
        <f>'【様式１】選挙運動費用収支報告書（表紙）'!$T$18&amp;"回目提出"</f>
        <v>1回目提出</v>
      </c>
    </row>
    <row r="83" spans="1:15" ht="15" customHeight="1">
      <c r="A83" s="101" t="s">
        <v>1</v>
      </c>
      <c r="B83" s="127" t="s">
        <v>100</v>
      </c>
      <c r="C83" s="113" t="s">
        <v>16</v>
      </c>
      <c r="D83" s="233" t="s">
        <v>8</v>
      </c>
      <c r="E83" s="113" t="s">
        <v>18</v>
      </c>
      <c r="F83" s="113"/>
      <c r="G83" s="113"/>
      <c r="H83" s="238" t="s">
        <v>176</v>
      </c>
      <c r="I83" s="179" t="s">
        <v>7</v>
      </c>
      <c r="K83" s="190"/>
    </row>
    <row r="84" spans="1:15" ht="15" customHeight="1">
      <c r="A84" s="102"/>
      <c r="B84" s="114"/>
      <c r="C84" s="114"/>
      <c r="D84" s="157"/>
      <c r="E84" s="157" t="s">
        <v>3</v>
      </c>
      <c r="F84" s="157" t="s">
        <v>2</v>
      </c>
      <c r="G84" s="114" t="s">
        <v>38</v>
      </c>
      <c r="H84" s="239"/>
      <c r="I84" s="180"/>
      <c r="K84" s="190"/>
    </row>
    <row r="85" spans="1:15" ht="22.5" customHeight="1">
      <c r="A85" s="226"/>
      <c r="B85" s="275"/>
      <c r="C85" s="230"/>
      <c r="D85" s="165"/>
      <c r="E85" s="146"/>
      <c r="F85" s="258"/>
      <c r="G85" s="254"/>
      <c r="H85" s="258"/>
      <c r="I85" s="181"/>
      <c r="K85" s="190"/>
    </row>
    <row r="86" spans="1:15" ht="22.5" customHeight="1">
      <c r="A86" s="103"/>
      <c r="B86" s="275"/>
      <c r="C86" s="230"/>
      <c r="D86" s="165"/>
      <c r="E86" s="146"/>
      <c r="F86" s="258"/>
      <c r="G86" s="254"/>
      <c r="H86" s="146"/>
      <c r="I86" s="243"/>
      <c r="K86" s="190"/>
    </row>
    <row r="87" spans="1:15" ht="22.5" customHeight="1">
      <c r="A87" s="103"/>
      <c r="B87" s="275"/>
      <c r="C87" s="230"/>
      <c r="D87" s="165"/>
      <c r="E87" s="146"/>
      <c r="F87" s="258"/>
      <c r="G87" s="254"/>
      <c r="H87" s="258"/>
      <c r="I87" s="181"/>
      <c r="K87" s="190"/>
    </row>
    <row r="88" spans="1:15" ht="22.5" customHeight="1">
      <c r="A88" s="103"/>
      <c r="B88" s="275"/>
      <c r="C88" s="230"/>
      <c r="D88" s="165"/>
      <c r="E88" s="146"/>
      <c r="F88" s="258"/>
      <c r="G88" s="254"/>
      <c r="H88" s="258"/>
      <c r="I88" s="181"/>
      <c r="K88" s="190"/>
    </row>
    <row r="89" spans="1:15" ht="22.5" customHeight="1">
      <c r="A89" s="103"/>
      <c r="B89" s="275"/>
      <c r="C89" s="230"/>
      <c r="D89" s="165"/>
      <c r="E89" s="146"/>
      <c r="F89" s="258"/>
      <c r="G89" s="254"/>
      <c r="H89" s="258"/>
      <c r="I89" s="181"/>
      <c r="K89" s="190"/>
    </row>
    <row r="90" spans="1:15" ht="22.5" customHeight="1">
      <c r="A90" s="103"/>
      <c r="B90" s="275"/>
      <c r="C90" s="230"/>
      <c r="D90" s="165"/>
      <c r="E90" s="146"/>
      <c r="F90" s="258"/>
      <c r="G90" s="254"/>
      <c r="H90" s="258"/>
      <c r="I90" s="181"/>
      <c r="K90" s="190"/>
    </row>
    <row r="91" spans="1:15" ht="22.5" customHeight="1">
      <c r="A91" s="103"/>
      <c r="B91" s="275"/>
      <c r="C91" s="230"/>
      <c r="D91" s="165"/>
      <c r="E91" s="146"/>
      <c r="F91" s="258"/>
      <c r="G91" s="254"/>
      <c r="H91" s="258"/>
      <c r="I91" s="181"/>
      <c r="K91" s="190"/>
    </row>
    <row r="92" spans="1:15" ht="22.5" customHeight="1">
      <c r="A92" s="103"/>
      <c r="B92" s="275"/>
      <c r="C92" s="230"/>
      <c r="D92" s="165"/>
      <c r="E92" s="146"/>
      <c r="F92" s="258"/>
      <c r="G92" s="254"/>
      <c r="H92" s="258"/>
      <c r="I92" s="181"/>
      <c r="K92" s="190"/>
    </row>
    <row r="93" spans="1:15" ht="22.5" customHeight="1">
      <c r="A93" s="103"/>
      <c r="B93" s="275"/>
      <c r="C93" s="230"/>
      <c r="D93" s="165"/>
      <c r="E93" s="146"/>
      <c r="F93" s="258"/>
      <c r="G93" s="254"/>
      <c r="H93" s="258"/>
      <c r="I93" s="181"/>
      <c r="K93" s="190"/>
    </row>
    <row r="94" spans="1:15" ht="22.5" customHeight="1">
      <c r="A94" s="103"/>
      <c r="B94" s="275"/>
      <c r="C94" s="230"/>
      <c r="D94" s="165"/>
      <c r="E94" s="146"/>
      <c r="F94" s="258"/>
      <c r="G94" s="254"/>
      <c r="H94" s="258"/>
      <c r="I94" s="181"/>
      <c r="K94" s="190"/>
    </row>
    <row r="95" spans="1:15" ht="22.5" customHeight="1">
      <c r="A95" s="103"/>
      <c r="B95" s="128"/>
      <c r="C95" s="230"/>
      <c r="D95" s="165"/>
      <c r="E95" s="146"/>
      <c r="F95" s="146"/>
      <c r="G95" s="165"/>
      <c r="H95" s="146"/>
      <c r="I95" s="181"/>
      <c r="K95" s="190"/>
    </row>
    <row r="96" spans="1:15" ht="22.5" customHeight="1">
      <c r="A96" s="103"/>
      <c r="B96" s="128"/>
      <c r="C96" s="230"/>
      <c r="D96" s="165"/>
      <c r="E96" s="146"/>
      <c r="F96" s="258"/>
      <c r="G96" s="254"/>
      <c r="H96" s="258"/>
      <c r="I96" s="181"/>
      <c r="K96" s="190"/>
    </row>
    <row r="97" spans="1:15" ht="22.5" customHeight="1">
      <c r="A97" s="103"/>
      <c r="B97" s="275"/>
      <c r="C97" s="230"/>
      <c r="D97" s="165"/>
      <c r="E97" s="146"/>
      <c r="F97" s="146"/>
      <c r="G97" s="254"/>
      <c r="H97" s="258"/>
      <c r="I97" s="181"/>
      <c r="K97" s="277"/>
    </row>
    <row r="98" spans="1:15" ht="22.5" customHeight="1">
      <c r="A98" s="104"/>
      <c r="B98" s="275"/>
      <c r="C98" s="230"/>
      <c r="D98" s="165"/>
      <c r="E98" s="148"/>
      <c r="F98" s="148"/>
      <c r="G98" s="166"/>
      <c r="H98" s="276"/>
      <c r="I98" s="244"/>
    </row>
    <row r="99" spans="1:15" ht="22.5" customHeight="1">
      <c r="A99" s="104"/>
      <c r="B99" s="275"/>
      <c r="C99" s="230"/>
      <c r="D99" s="165"/>
      <c r="E99" s="276"/>
      <c r="F99" s="276"/>
      <c r="G99" s="166"/>
      <c r="H99" s="276"/>
      <c r="I99" s="244"/>
    </row>
    <row r="100" spans="1:15" ht="22.5" customHeight="1">
      <c r="A100" s="103"/>
      <c r="B100" s="275"/>
      <c r="C100" s="230"/>
      <c r="D100" s="165"/>
      <c r="E100" s="146"/>
      <c r="F100" s="258"/>
      <c r="G100" s="254"/>
      <c r="H100" s="258"/>
      <c r="I100" s="181"/>
      <c r="N100" s="278" t="s">
        <v>57</v>
      </c>
    </row>
    <row r="101" spans="1:15" ht="22.5" customHeight="1">
      <c r="A101" s="103"/>
      <c r="B101" s="275"/>
      <c r="C101" s="230"/>
      <c r="D101" s="165"/>
      <c r="E101" s="146"/>
      <c r="F101" s="258"/>
      <c r="G101" s="254"/>
      <c r="H101" s="258"/>
      <c r="I101" s="181"/>
      <c r="N101" s="278" t="s">
        <v>105</v>
      </c>
    </row>
    <row r="102" spans="1:15" ht="22.5" customHeight="1">
      <c r="A102" s="103"/>
      <c r="B102" s="275"/>
      <c r="C102" s="230"/>
      <c r="D102" s="165"/>
      <c r="E102" s="146"/>
      <c r="F102" s="258"/>
      <c r="G102" s="254"/>
      <c r="H102" s="258"/>
      <c r="I102" s="181"/>
      <c r="N102" s="278" t="s">
        <v>60</v>
      </c>
    </row>
    <row r="103" spans="1:15" ht="22.5" customHeight="1">
      <c r="A103" s="103"/>
      <c r="B103" s="275"/>
      <c r="C103" s="230"/>
      <c r="D103" s="165"/>
      <c r="E103" s="146"/>
      <c r="F103" s="258"/>
      <c r="G103" s="254"/>
      <c r="H103" s="258"/>
      <c r="I103" s="181"/>
      <c r="L103" s="278"/>
      <c r="M103" s="278"/>
      <c r="N103" s="278" t="s">
        <v>62</v>
      </c>
      <c r="O103" s="278"/>
    </row>
    <row r="104" spans="1:15" ht="22.5" customHeight="1">
      <c r="A104" s="103"/>
      <c r="B104" s="275"/>
      <c r="C104" s="230"/>
      <c r="D104" s="165"/>
      <c r="E104" s="146"/>
      <c r="F104" s="258"/>
      <c r="G104" s="254"/>
      <c r="H104" s="258"/>
      <c r="I104" s="181"/>
      <c r="L104" s="278"/>
      <c r="M104" s="278"/>
      <c r="N104" s="278" t="s">
        <v>69</v>
      </c>
      <c r="O104" s="278"/>
    </row>
    <row r="105" spans="1:15" ht="22.5" customHeight="1">
      <c r="A105" s="103"/>
      <c r="B105" s="275"/>
      <c r="C105" s="230"/>
      <c r="D105" s="165"/>
      <c r="E105" s="146"/>
      <c r="F105" s="258"/>
      <c r="G105" s="254"/>
      <c r="H105" s="258"/>
      <c r="I105" s="181"/>
      <c r="K105" s="221">
        <f>SUMIF(C85:C107,"立候補準備",B85:B107)</f>
        <v>0</v>
      </c>
      <c r="L105" s="223" t="s">
        <v>39</v>
      </c>
      <c r="M105" s="278"/>
      <c r="N105" s="278" t="s">
        <v>0</v>
      </c>
      <c r="O105" s="278"/>
    </row>
    <row r="106" spans="1:15" ht="22.5" customHeight="1">
      <c r="A106" s="103"/>
      <c r="B106" s="275"/>
      <c r="C106" s="230"/>
      <c r="D106" s="165"/>
      <c r="E106" s="146"/>
      <c r="F106" s="258"/>
      <c r="G106" s="254"/>
      <c r="H106" s="258"/>
      <c r="I106" s="181"/>
      <c r="K106" s="246">
        <f>SUMIF(C85:C107,"選 挙 運 動",B85:B107)</f>
        <v>0</v>
      </c>
      <c r="L106" s="223" t="s">
        <v>48</v>
      </c>
      <c r="M106" s="278"/>
      <c r="N106" s="278" t="s">
        <v>74</v>
      </c>
      <c r="O106" s="278"/>
    </row>
    <row r="107" spans="1:15" ht="22.5" customHeight="1">
      <c r="A107" s="274"/>
      <c r="B107" s="228"/>
      <c r="C107" s="230"/>
      <c r="D107" s="165"/>
      <c r="E107" s="265"/>
      <c r="F107" s="266"/>
      <c r="G107" s="264"/>
      <c r="H107" s="266"/>
      <c r="I107" s="270"/>
      <c r="K107" s="246">
        <f>SUM(K105:K106)</f>
        <v>0</v>
      </c>
      <c r="M107" s="278"/>
      <c r="N107" s="278" t="s">
        <v>73</v>
      </c>
      <c r="O107" s="278"/>
    </row>
    <row r="108" spans="1:15" ht="18.75" customHeight="1">
      <c r="A108" s="227" t="s">
        <v>15</v>
      </c>
      <c r="B108" s="229">
        <f>SUM(B85:B107)</f>
        <v>0</v>
      </c>
      <c r="C108" s="231" t="s">
        <v>192</v>
      </c>
      <c r="D108" s="237"/>
      <c r="E108" s="235"/>
      <c r="F108" s="236"/>
      <c r="G108" s="237"/>
      <c r="H108" s="242"/>
      <c r="I108" s="272"/>
      <c r="K108" s="222" t="str">
        <f>IF(K107=B108,"OK","NG")</f>
        <v>OK</v>
      </c>
      <c r="L108" s="278"/>
      <c r="M108" s="278"/>
      <c r="N108" s="278" t="s">
        <v>61</v>
      </c>
      <c r="O108" s="278"/>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2">
    <dataValidation type="list" allowBlank="1" showDropDown="0" showInputMessage="1" showErrorMessage="1" sqref="C58:C80 C85:C107 C4:C26 C31:C53">
      <formula1>$L$24:$L$25</formula1>
    </dataValidation>
    <dataValidation type="list" allowBlank="1" showDropDown="0" showInputMessage="1" showErrorMessage="1" sqref="D58:D80 D85:D107 D4:D26 D31:D53">
      <formula1>$N$19:$N$27</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4">
    <tabColor rgb="FF002060"/>
  </sheetPr>
  <dimension ref="A1:L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193"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6384" width="9" style="99"/>
  </cols>
  <sheetData>
    <row r="1" spans="1:11" ht="18.75" customHeight="1">
      <c r="A1" s="225" t="s">
        <v>207</v>
      </c>
      <c r="B1" s="126"/>
      <c r="D1" s="135"/>
      <c r="E1" s="126" t="str">
        <f>"（第"&amp;'【様式１】選挙運動費用収支報告書（表紙）'!$T$18&amp;"回）"</f>
        <v>（第1回）</v>
      </c>
      <c r="I1" s="93" t="s">
        <v>117</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51"/>
      <c r="B4" s="128"/>
      <c r="C4" s="252"/>
      <c r="D4" s="253"/>
      <c r="E4" s="256"/>
      <c r="F4" s="257"/>
      <c r="G4" s="253"/>
      <c r="H4" s="256"/>
      <c r="I4" s="269"/>
      <c r="K4" s="190"/>
    </row>
    <row r="5" spans="1:11" ht="22.5" customHeight="1">
      <c r="A5" s="103"/>
      <c r="B5" s="128"/>
      <c r="C5" s="230"/>
      <c r="D5" s="165"/>
      <c r="E5" s="146"/>
      <c r="F5" s="258"/>
      <c r="G5" s="254"/>
      <c r="H5" s="258"/>
      <c r="I5" s="181"/>
      <c r="K5" s="190"/>
    </row>
    <row r="6" spans="1:11" ht="22.5" customHeight="1">
      <c r="A6" s="103"/>
      <c r="B6" s="128"/>
      <c r="C6" s="230"/>
      <c r="D6" s="254"/>
      <c r="E6" s="146"/>
      <c r="F6" s="258"/>
      <c r="G6" s="254"/>
      <c r="H6" s="258"/>
      <c r="I6" s="181"/>
      <c r="K6" s="190"/>
    </row>
    <row r="7" spans="1:11" ht="22.5" customHeight="1">
      <c r="A7" s="103"/>
      <c r="B7" s="128"/>
      <c r="C7" s="230"/>
      <c r="D7" s="165"/>
      <c r="E7" s="146"/>
      <c r="F7" s="258"/>
      <c r="G7" s="254"/>
      <c r="H7" s="258"/>
      <c r="I7" s="181"/>
      <c r="K7" s="190"/>
    </row>
    <row r="8" spans="1:11" ht="22.5" customHeight="1">
      <c r="A8" s="103"/>
      <c r="B8" s="128"/>
      <c r="C8" s="230"/>
      <c r="D8" s="273"/>
      <c r="E8" s="146"/>
      <c r="F8" s="258"/>
      <c r="G8" s="254"/>
      <c r="H8" s="258"/>
      <c r="I8" s="181"/>
      <c r="K8" s="190"/>
    </row>
    <row r="9" spans="1:11" ht="22.5" customHeight="1">
      <c r="A9" s="103"/>
      <c r="B9" s="128"/>
      <c r="C9" s="230"/>
      <c r="D9" s="273"/>
      <c r="E9" s="146"/>
      <c r="F9" s="258"/>
      <c r="G9" s="254"/>
      <c r="H9" s="258"/>
      <c r="I9" s="181"/>
      <c r="K9" s="190"/>
    </row>
    <row r="10" spans="1:11" ht="22.5" customHeight="1">
      <c r="A10" s="103"/>
      <c r="B10" s="128"/>
      <c r="C10" s="230"/>
      <c r="D10" s="273"/>
      <c r="E10" s="146"/>
      <c r="F10" s="258"/>
      <c r="G10" s="254"/>
      <c r="H10" s="258"/>
      <c r="I10" s="181"/>
      <c r="K10" s="190"/>
    </row>
    <row r="11" spans="1:11" ht="22.5" customHeight="1">
      <c r="A11" s="103"/>
      <c r="B11" s="128"/>
      <c r="C11" s="230"/>
      <c r="D11" s="273"/>
      <c r="E11" s="146"/>
      <c r="F11" s="258"/>
      <c r="G11" s="254"/>
      <c r="H11" s="258"/>
      <c r="I11" s="181"/>
      <c r="K11" s="190"/>
    </row>
    <row r="12" spans="1:11" ht="22.5" customHeight="1">
      <c r="A12" s="103"/>
      <c r="B12" s="128"/>
      <c r="C12" s="230"/>
      <c r="D12" s="273"/>
      <c r="E12" s="146"/>
      <c r="F12" s="258"/>
      <c r="G12" s="254"/>
      <c r="H12" s="258"/>
      <c r="I12" s="181"/>
      <c r="K12" s="190"/>
    </row>
    <row r="13" spans="1:11" ht="22.5" customHeight="1">
      <c r="A13" s="103"/>
      <c r="B13" s="128"/>
      <c r="C13" s="230"/>
      <c r="D13" s="273"/>
      <c r="E13" s="146"/>
      <c r="F13" s="258"/>
      <c r="G13" s="254"/>
      <c r="H13" s="258"/>
      <c r="I13" s="181"/>
      <c r="K13" s="190"/>
    </row>
    <row r="14" spans="1:11" ht="22.5" customHeight="1">
      <c r="A14" s="103"/>
      <c r="B14" s="128"/>
      <c r="C14" s="230"/>
      <c r="D14" s="273"/>
      <c r="E14" s="146"/>
      <c r="F14" s="258"/>
      <c r="G14" s="254"/>
      <c r="H14" s="258"/>
      <c r="I14" s="181"/>
      <c r="K14" s="190"/>
    </row>
    <row r="15" spans="1:11" ht="22.5" customHeight="1">
      <c r="A15" s="103"/>
      <c r="B15" s="128"/>
      <c r="C15" s="230"/>
      <c r="D15" s="273"/>
      <c r="E15" s="146"/>
      <c r="F15" s="258"/>
      <c r="G15" s="254"/>
      <c r="H15" s="258"/>
      <c r="I15" s="181"/>
      <c r="K15" s="190"/>
    </row>
    <row r="16" spans="1:11" ht="22.5" customHeight="1">
      <c r="A16" s="103"/>
      <c r="B16" s="128"/>
      <c r="C16" s="230"/>
      <c r="D16" s="273"/>
      <c r="E16" s="146"/>
      <c r="F16" s="258"/>
      <c r="G16" s="254"/>
      <c r="H16" s="258"/>
      <c r="I16" s="181"/>
    </row>
    <row r="17" spans="1:12" ht="22.5" customHeight="1">
      <c r="A17" s="103"/>
      <c r="B17" s="128"/>
      <c r="C17" s="230"/>
      <c r="D17" s="254"/>
      <c r="E17" s="146"/>
      <c r="F17" s="258"/>
      <c r="G17" s="254"/>
      <c r="H17" s="258"/>
      <c r="I17" s="181"/>
    </row>
    <row r="18" spans="1:12" ht="22.5" customHeight="1">
      <c r="A18" s="103"/>
      <c r="B18" s="128"/>
      <c r="C18" s="230"/>
      <c r="D18" s="254"/>
      <c r="E18" s="146"/>
      <c r="F18" s="258"/>
      <c r="G18" s="254"/>
      <c r="H18" s="258"/>
      <c r="I18" s="181"/>
    </row>
    <row r="19" spans="1:12" ht="22.5" customHeight="1">
      <c r="A19" s="103"/>
      <c r="B19" s="128"/>
      <c r="C19" s="230"/>
      <c r="D19" s="254"/>
      <c r="E19" s="146"/>
      <c r="F19" s="258"/>
      <c r="G19" s="254"/>
      <c r="H19" s="258"/>
      <c r="I19" s="181"/>
    </row>
    <row r="20" spans="1:12" ht="22.5" customHeight="1">
      <c r="A20" s="103"/>
      <c r="B20" s="128"/>
      <c r="C20" s="230"/>
      <c r="D20" s="254"/>
      <c r="E20" s="146"/>
      <c r="F20" s="258"/>
      <c r="G20" s="254"/>
      <c r="H20" s="258"/>
      <c r="I20" s="181"/>
    </row>
    <row r="21" spans="1:12" ht="22.5" customHeight="1">
      <c r="A21" s="103"/>
      <c r="B21" s="128"/>
      <c r="C21" s="230"/>
      <c r="D21" s="165"/>
      <c r="E21" s="146"/>
      <c r="F21" s="146"/>
      <c r="G21" s="165"/>
      <c r="H21" s="146"/>
      <c r="I21" s="181"/>
    </row>
    <row r="22" spans="1:12" ht="22.5" customHeight="1">
      <c r="A22" s="103"/>
      <c r="B22" s="128"/>
      <c r="C22" s="230"/>
      <c r="D22" s="165"/>
      <c r="E22" s="146"/>
      <c r="F22" s="258"/>
      <c r="G22" s="254"/>
      <c r="H22" s="258"/>
      <c r="I22" s="181"/>
    </row>
    <row r="23" spans="1:12" ht="22.5" customHeight="1">
      <c r="A23" s="103"/>
      <c r="B23" s="128"/>
      <c r="C23" s="230"/>
      <c r="D23" s="254"/>
      <c r="E23" s="146"/>
      <c r="F23" s="258"/>
      <c r="G23" s="254"/>
      <c r="H23" s="258"/>
      <c r="I23" s="181"/>
    </row>
    <row r="24" spans="1:12" ht="22.5" customHeight="1">
      <c r="A24" s="103"/>
      <c r="B24" s="128"/>
      <c r="C24" s="230"/>
      <c r="D24" s="254"/>
      <c r="E24" s="146"/>
      <c r="F24" s="258"/>
      <c r="G24" s="254"/>
      <c r="H24" s="258"/>
      <c r="I24" s="181"/>
      <c r="K24" s="221">
        <f>SUMIF(C4:C26,"立候補準備",B4:B26)</f>
        <v>0</v>
      </c>
      <c r="L24" s="223" t="s">
        <v>39</v>
      </c>
    </row>
    <row r="25" spans="1:12" ht="22.5" customHeight="1">
      <c r="A25" s="103"/>
      <c r="B25" s="128"/>
      <c r="C25" s="230"/>
      <c r="D25" s="254"/>
      <c r="E25" s="146"/>
      <c r="F25" s="258"/>
      <c r="G25" s="254"/>
      <c r="H25" s="258"/>
      <c r="I25" s="181"/>
      <c r="K25" s="221">
        <f>SUMIF(C4:C26,"選 挙 運 動",B4:B26)</f>
        <v>0</v>
      </c>
      <c r="L25" s="223" t="s">
        <v>48</v>
      </c>
    </row>
    <row r="26" spans="1:12" ht="22.5" customHeight="1">
      <c r="A26" s="103"/>
      <c r="B26" s="228"/>
      <c r="C26" s="230"/>
      <c r="D26" s="264"/>
      <c r="E26" s="265"/>
      <c r="F26" s="266"/>
      <c r="G26" s="264"/>
      <c r="H26" s="266"/>
      <c r="I26" s="270"/>
      <c r="K26" s="221">
        <f>SUM(K24:K25)</f>
        <v>0</v>
      </c>
    </row>
    <row r="27" spans="1:12" ht="18.75" customHeight="1">
      <c r="A27" s="227" t="s">
        <v>15</v>
      </c>
      <c r="B27" s="229">
        <f>SUM(B4:B26)</f>
        <v>0</v>
      </c>
      <c r="C27" s="281" t="s">
        <v>106</v>
      </c>
      <c r="D27" s="282"/>
      <c r="E27" s="283"/>
      <c r="F27" s="284"/>
      <c r="G27" s="282"/>
      <c r="H27" s="285"/>
      <c r="I27" s="286"/>
      <c r="K27" s="222" t="str">
        <f>IF(K26=B27,"OK","NG")</f>
        <v>OK</v>
      </c>
    </row>
    <row r="28" spans="1:12" ht="18.75" customHeight="1">
      <c r="A28" s="225" t="s">
        <v>207</v>
      </c>
      <c r="B28" s="126"/>
      <c r="D28" s="135"/>
      <c r="E28" s="126" t="str">
        <f>"（第"&amp;'【様式１】選挙運動費用収支報告書（表紙）'!$T$18&amp;"回）"</f>
        <v>（第1回）</v>
      </c>
      <c r="I28" s="93" t="s">
        <v>117</v>
      </c>
      <c r="K28" s="190" t="str">
        <f>'【様式１】選挙運動費用収支報告書（表紙）'!$T$18&amp;"回目提出"</f>
        <v>1回目提出</v>
      </c>
    </row>
    <row r="29" spans="1:12" ht="15" customHeight="1">
      <c r="A29" s="101" t="s">
        <v>1</v>
      </c>
      <c r="B29" s="127" t="s">
        <v>100</v>
      </c>
      <c r="C29" s="113" t="s">
        <v>16</v>
      </c>
      <c r="D29" s="233" t="s">
        <v>8</v>
      </c>
      <c r="E29" s="113" t="s">
        <v>18</v>
      </c>
      <c r="F29" s="113"/>
      <c r="G29" s="113"/>
      <c r="H29" s="238" t="s">
        <v>176</v>
      </c>
      <c r="I29" s="179" t="s">
        <v>7</v>
      </c>
      <c r="K29" s="190"/>
    </row>
    <row r="30" spans="1:12" ht="15" customHeight="1">
      <c r="A30" s="102"/>
      <c r="B30" s="114"/>
      <c r="C30" s="114"/>
      <c r="D30" s="157"/>
      <c r="E30" s="157" t="s">
        <v>3</v>
      </c>
      <c r="F30" s="157" t="s">
        <v>2</v>
      </c>
      <c r="G30" s="114" t="s">
        <v>38</v>
      </c>
      <c r="H30" s="239"/>
      <c r="I30" s="180"/>
      <c r="K30" s="190"/>
    </row>
    <row r="31" spans="1:12" ht="22.5" customHeight="1">
      <c r="A31" s="251"/>
      <c r="B31" s="128"/>
      <c r="C31" s="252"/>
      <c r="D31" s="253"/>
      <c r="E31" s="256"/>
      <c r="F31" s="257"/>
      <c r="G31" s="253"/>
      <c r="H31" s="256"/>
      <c r="I31" s="269"/>
      <c r="K31" s="190"/>
    </row>
    <row r="32" spans="1:12" ht="22.5" customHeight="1">
      <c r="A32" s="103"/>
      <c r="B32" s="128"/>
      <c r="C32" s="230"/>
      <c r="D32" s="165"/>
      <c r="E32" s="146"/>
      <c r="F32" s="258"/>
      <c r="G32" s="254"/>
      <c r="H32" s="258"/>
      <c r="I32" s="181"/>
      <c r="K32" s="190"/>
    </row>
    <row r="33" spans="1:11" ht="22.5" customHeight="1">
      <c r="A33" s="103"/>
      <c r="B33" s="128"/>
      <c r="C33" s="230"/>
      <c r="D33" s="254"/>
      <c r="E33" s="146"/>
      <c r="F33" s="258"/>
      <c r="G33" s="254"/>
      <c r="H33" s="258"/>
      <c r="I33" s="181"/>
      <c r="K33" s="190"/>
    </row>
    <row r="34" spans="1:11" ht="22.5" customHeight="1">
      <c r="A34" s="103"/>
      <c r="B34" s="128"/>
      <c r="C34" s="230"/>
      <c r="D34" s="165"/>
      <c r="E34" s="146"/>
      <c r="F34" s="258"/>
      <c r="G34" s="254"/>
      <c r="H34" s="258"/>
      <c r="I34" s="181"/>
      <c r="K34" s="190"/>
    </row>
    <row r="35" spans="1:11" ht="22.5" customHeight="1">
      <c r="A35" s="103"/>
      <c r="B35" s="128"/>
      <c r="C35" s="230"/>
      <c r="D35" s="273"/>
      <c r="E35" s="146"/>
      <c r="F35" s="258"/>
      <c r="G35" s="254"/>
      <c r="H35" s="258"/>
      <c r="I35" s="181"/>
      <c r="K35" s="190"/>
    </row>
    <row r="36" spans="1:11" ht="22.5" customHeight="1">
      <c r="A36" s="103"/>
      <c r="B36" s="128"/>
      <c r="C36" s="230"/>
      <c r="D36" s="273"/>
      <c r="E36" s="146"/>
      <c r="F36" s="258"/>
      <c r="G36" s="254"/>
      <c r="H36" s="258"/>
      <c r="I36" s="181"/>
      <c r="K36" s="190"/>
    </row>
    <row r="37" spans="1:11" ht="22.5" customHeight="1">
      <c r="A37" s="103"/>
      <c r="B37" s="128"/>
      <c r="C37" s="230"/>
      <c r="D37" s="273"/>
      <c r="E37" s="146"/>
      <c r="F37" s="258"/>
      <c r="G37" s="254"/>
      <c r="H37" s="258"/>
      <c r="I37" s="181"/>
      <c r="K37" s="190"/>
    </row>
    <row r="38" spans="1:11" ht="22.5" customHeight="1">
      <c r="A38" s="103"/>
      <c r="B38" s="128"/>
      <c r="C38" s="230"/>
      <c r="D38" s="273"/>
      <c r="E38" s="146"/>
      <c r="F38" s="258"/>
      <c r="G38" s="254"/>
      <c r="H38" s="258"/>
      <c r="I38" s="181"/>
      <c r="K38" s="190"/>
    </row>
    <row r="39" spans="1:11" ht="22.5" customHeight="1">
      <c r="A39" s="103"/>
      <c r="B39" s="128"/>
      <c r="C39" s="230"/>
      <c r="D39" s="273"/>
      <c r="E39" s="146"/>
      <c r="F39" s="258"/>
      <c r="G39" s="254"/>
      <c r="H39" s="258"/>
      <c r="I39" s="181"/>
      <c r="K39" s="190"/>
    </row>
    <row r="40" spans="1:11" ht="22.5" customHeight="1">
      <c r="A40" s="103"/>
      <c r="B40" s="128"/>
      <c r="C40" s="230"/>
      <c r="D40" s="273"/>
      <c r="E40" s="146"/>
      <c r="F40" s="258"/>
      <c r="G40" s="254"/>
      <c r="H40" s="258"/>
      <c r="I40" s="181"/>
      <c r="K40" s="190"/>
    </row>
    <row r="41" spans="1:11" ht="22.5" customHeight="1">
      <c r="A41" s="103"/>
      <c r="B41" s="128"/>
      <c r="C41" s="230"/>
      <c r="D41" s="273"/>
      <c r="E41" s="146"/>
      <c r="F41" s="258"/>
      <c r="G41" s="254"/>
      <c r="H41" s="258"/>
      <c r="I41" s="181"/>
      <c r="K41" s="190"/>
    </row>
    <row r="42" spans="1:11" ht="22.5" customHeight="1">
      <c r="A42" s="103"/>
      <c r="B42" s="128"/>
      <c r="C42" s="230"/>
      <c r="D42" s="273"/>
      <c r="E42" s="146"/>
      <c r="F42" s="258"/>
      <c r="G42" s="254"/>
      <c r="H42" s="258"/>
      <c r="I42" s="181"/>
      <c r="K42" s="190"/>
    </row>
    <row r="43" spans="1:11" ht="22.5" customHeight="1">
      <c r="A43" s="103"/>
      <c r="B43" s="128"/>
      <c r="C43" s="230"/>
      <c r="D43" s="273"/>
      <c r="E43" s="146"/>
      <c r="F43" s="258"/>
      <c r="G43" s="254"/>
      <c r="H43" s="258"/>
      <c r="I43" s="181"/>
    </row>
    <row r="44" spans="1:11" ht="22.5" customHeight="1">
      <c r="A44" s="103"/>
      <c r="B44" s="128"/>
      <c r="C44" s="230"/>
      <c r="D44" s="254"/>
      <c r="E44" s="146"/>
      <c r="F44" s="258"/>
      <c r="G44" s="254"/>
      <c r="H44" s="258"/>
      <c r="I44" s="181"/>
    </row>
    <row r="45" spans="1:11" ht="22.5" customHeight="1">
      <c r="A45" s="103"/>
      <c r="B45" s="128"/>
      <c r="C45" s="230"/>
      <c r="D45" s="254"/>
      <c r="E45" s="146"/>
      <c r="F45" s="258"/>
      <c r="G45" s="254"/>
      <c r="H45" s="258"/>
      <c r="I45" s="181"/>
    </row>
    <row r="46" spans="1:11" ht="22.5" customHeight="1">
      <c r="A46" s="103"/>
      <c r="B46" s="128"/>
      <c r="C46" s="230"/>
      <c r="D46" s="254"/>
      <c r="E46" s="146"/>
      <c r="F46" s="258"/>
      <c r="G46" s="254"/>
      <c r="H46" s="258"/>
      <c r="I46" s="181"/>
    </row>
    <row r="47" spans="1:11" ht="22.5" customHeight="1">
      <c r="A47" s="103"/>
      <c r="B47" s="128"/>
      <c r="C47" s="230"/>
      <c r="D47" s="254"/>
      <c r="E47" s="146"/>
      <c r="F47" s="258"/>
      <c r="G47" s="254"/>
      <c r="H47" s="258"/>
      <c r="I47" s="181"/>
    </row>
    <row r="48" spans="1:11" ht="22.5" customHeight="1">
      <c r="A48" s="103"/>
      <c r="B48" s="128"/>
      <c r="C48" s="230"/>
      <c r="D48" s="165"/>
      <c r="E48" s="146"/>
      <c r="F48" s="146"/>
      <c r="G48" s="165"/>
      <c r="H48" s="146"/>
      <c r="I48" s="181"/>
    </row>
    <row r="49" spans="1:12" ht="22.5" customHeight="1">
      <c r="A49" s="103"/>
      <c r="B49" s="128"/>
      <c r="C49" s="230"/>
      <c r="D49" s="165"/>
      <c r="E49" s="146"/>
      <c r="F49" s="258"/>
      <c r="G49" s="254"/>
      <c r="H49" s="258"/>
      <c r="I49" s="181"/>
    </row>
    <row r="50" spans="1:12" ht="22.5" customHeight="1">
      <c r="A50" s="103"/>
      <c r="B50" s="128"/>
      <c r="C50" s="230"/>
      <c r="D50" s="254"/>
      <c r="E50" s="146"/>
      <c r="F50" s="258"/>
      <c r="G50" s="254"/>
      <c r="H50" s="258"/>
      <c r="I50" s="181"/>
    </row>
    <row r="51" spans="1:12" ht="22.5" customHeight="1">
      <c r="A51" s="103"/>
      <c r="B51" s="128"/>
      <c r="C51" s="230"/>
      <c r="D51" s="254"/>
      <c r="E51" s="146"/>
      <c r="F51" s="258"/>
      <c r="G51" s="254"/>
      <c r="H51" s="258"/>
      <c r="I51" s="181"/>
      <c r="K51" s="221">
        <f>SUMIF(C31:C53,"立候補準備",B31:B53)</f>
        <v>0</v>
      </c>
      <c r="L51" s="223" t="s">
        <v>39</v>
      </c>
    </row>
    <row r="52" spans="1:12" ht="22.5" customHeight="1">
      <c r="A52" s="103"/>
      <c r="B52" s="128"/>
      <c r="C52" s="230"/>
      <c r="D52" s="254"/>
      <c r="E52" s="146"/>
      <c r="F52" s="258"/>
      <c r="G52" s="254"/>
      <c r="H52" s="258"/>
      <c r="I52" s="181"/>
      <c r="K52" s="221">
        <f>SUMIF(C31:C53,"選 挙 運 動",B31:B53)</f>
        <v>0</v>
      </c>
      <c r="L52" s="223" t="s">
        <v>48</v>
      </c>
    </row>
    <row r="53" spans="1:12" ht="22.5" customHeight="1">
      <c r="A53" s="103"/>
      <c r="B53" s="228"/>
      <c r="C53" s="230"/>
      <c r="D53" s="264"/>
      <c r="E53" s="265"/>
      <c r="F53" s="266"/>
      <c r="G53" s="264"/>
      <c r="H53" s="266"/>
      <c r="I53" s="270"/>
      <c r="K53" s="221">
        <f>SUM(K51:K52)</f>
        <v>0</v>
      </c>
    </row>
    <row r="54" spans="1:12" ht="18.75" customHeight="1">
      <c r="A54" s="227" t="s">
        <v>15</v>
      </c>
      <c r="B54" s="229">
        <f>SUM(B31:B53)</f>
        <v>0</v>
      </c>
      <c r="C54" s="281" t="s">
        <v>191</v>
      </c>
      <c r="D54" s="282"/>
      <c r="E54" s="283"/>
      <c r="F54" s="284"/>
      <c r="G54" s="282"/>
      <c r="H54" s="285"/>
      <c r="I54" s="286"/>
      <c r="K54" s="222" t="str">
        <f>IF(K53=B54,"OK","NG")</f>
        <v>OK</v>
      </c>
    </row>
    <row r="55" spans="1:12" ht="18.75" customHeight="1">
      <c r="A55" s="225" t="s">
        <v>207</v>
      </c>
      <c r="B55" s="126"/>
      <c r="D55" s="135"/>
      <c r="E55" s="126" t="str">
        <f>"（第"&amp;'【様式１】選挙運動費用収支報告書（表紙）'!$T$18&amp;"回）"</f>
        <v>（第1回）</v>
      </c>
      <c r="I55" s="93" t="s">
        <v>117</v>
      </c>
      <c r="K55" s="190" t="str">
        <f>'【様式１】選挙運動費用収支報告書（表紙）'!$T$18&amp;"回目提出"</f>
        <v>1回目提出</v>
      </c>
    </row>
    <row r="56" spans="1:12" ht="15" customHeight="1">
      <c r="A56" s="101" t="s">
        <v>1</v>
      </c>
      <c r="B56" s="127" t="s">
        <v>100</v>
      </c>
      <c r="C56" s="113" t="s">
        <v>16</v>
      </c>
      <c r="D56" s="233" t="s">
        <v>8</v>
      </c>
      <c r="E56" s="113" t="s">
        <v>18</v>
      </c>
      <c r="F56" s="113"/>
      <c r="G56" s="113"/>
      <c r="H56" s="238" t="s">
        <v>176</v>
      </c>
      <c r="I56" s="179" t="s">
        <v>7</v>
      </c>
      <c r="K56" s="190"/>
    </row>
    <row r="57" spans="1:12" ht="15" customHeight="1">
      <c r="A57" s="102"/>
      <c r="B57" s="114"/>
      <c r="C57" s="114"/>
      <c r="D57" s="157"/>
      <c r="E57" s="157" t="s">
        <v>3</v>
      </c>
      <c r="F57" s="157" t="s">
        <v>2</v>
      </c>
      <c r="G57" s="114" t="s">
        <v>38</v>
      </c>
      <c r="H57" s="239"/>
      <c r="I57" s="180"/>
      <c r="K57" s="190"/>
    </row>
    <row r="58" spans="1:12" ht="22.5" customHeight="1">
      <c r="A58" s="251"/>
      <c r="B58" s="128"/>
      <c r="C58" s="252"/>
      <c r="D58" s="253"/>
      <c r="E58" s="256"/>
      <c r="F58" s="257"/>
      <c r="G58" s="253"/>
      <c r="H58" s="256"/>
      <c r="I58" s="269"/>
      <c r="K58" s="190"/>
    </row>
    <row r="59" spans="1:12" ht="22.5" customHeight="1">
      <c r="A59" s="103"/>
      <c r="B59" s="128"/>
      <c r="C59" s="230"/>
      <c r="D59" s="165"/>
      <c r="E59" s="146"/>
      <c r="F59" s="258"/>
      <c r="G59" s="254"/>
      <c r="H59" s="258"/>
      <c r="I59" s="181"/>
      <c r="K59" s="190"/>
    </row>
    <row r="60" spans="1:12" ht="22.5" customHeight="1">
      <c r="A60" s="103"/>
      <c r="B60" s="128"/>
      <c r="C60" s="230"/>
      <c r="D60" s="254"/>
      <c r="E60" s="146"/>
      <c r="F60" s="258"/>
      <c r="G60" s="254"/>
      <c r="H60" s="258"/>
      <c r="I60" s="181"/>
      <c r="K60" s="190"/>
    </row>
    <row r="61" spans="1:12" ht="22.5" customHeight="1">
      <c r="A61" s="103"/>
      <c r="B61" s="128"/>
      <c r="C61" s="230"/>
      <c r="D61" s="165"/>
      <c r="E61" s="146"/>
      <c r="F61" s="258"/>
      <c r="G61" s="254"/>
      <c r="H61" s="258"/>
      <c r="I61" s="181"/>
      <c r="K61" s="190"/>
    </row>
    <row r="62" spans="1:12" ht="22.5" customHeight="1">
      <c r="A62" s="103"/>
      <c r="B62" s="128"/>
      <c r="C62" s="230"/>
      <c r="D62" s="273"/>
      <c r="E62" s="146"/>
      <c r="F62" s="258"/>
      <c r="G62" s="254"/>
      <c r="H62" s="258"/>
      <c r="I62" s="181"/>
      <c r="K62" s="190"/>
    </row>
    <row r="63" spans="1:12" ht="22.5" customHeight="1">
      <c r="A63" s="103"/>
      <c r="B63" s="128"/>
      <c r="C63" s="230"/>
      <c r="D63" s="273"/>
      <c r="E63" s="146"/>
      <c r="F63" s="258"/>
      <c r="G63" s="254"/>
      <c r="H63" s="258"/>
      <c r="I63" s="181"/>
      <c r="K63" s="190"/>
    </row>
    <row r="64" spans="1:12" ht="22.5" customHeight="1">
      <c r="A64" s="103"/>
      <c r="B64" s="128"/>
      <c r="C64" s="230"/>
      <c r="D64" s="273"/>
      <c r="E64" s="146"/>
      <c r="F64" s="258"/>
      <c r="G64" s="254"/>
      <c r="H64" s="258"/>
      <c r="I64" s="181"/>
      <c r="K64" s="190"/>
    </row>
    <row r="65" spans="1:12" ht="22.5" customHeight="1">
      <c r="A65" s="103"/>
      <c r="B65" s="128"/>
      <c r="C65" s="230"/>
      <c r="D65" s="273"/>
      <c r="E65" s="146"/>
      <c r="F65" s="258"/>
      <c r="G65" s="254"/>
      <c r="H65" s="258"/>
      <c r="I65" s="181"/>
      <c r="K65" s="190"/>
    </row>
    <row r="66" spans="1:12" ht="22.5" customHeight="1">
      <c r="A66" s="103"/>
      <c r="B66" s="128"/>
      <c r="C66" s="230"/>
      <c r="D66" s="273"/>
      <c r="E66" s="146"/>
      <c r="F66" s="258"/>
      <c r="G66" s="254"/>
      <c r="H66" s="258"/>
      <c r="I66" s="181"/>
      <c r="K66" s="190"/>
    </row>
    <row r="67" spans="1:12" ht="22.5" customHeight="1">
      <c r="A67" s="103"/>
      <c r="B67" s="128"/>
      <c r="C67" s="230"/>
      <c r="D67" s="273"/>
      <c r="E67" s="146"/>
      <c r="F67" s="258"/>
      <c r="G67" s="254"/>
      <c r="H67" s="258"/>
      <c r="I67" s="181"/>
      <c r="K67" s="190"/>
    </row>
    <row r="68" spans="1:12" ht="22.5" customHeight="1">
      <c r="A68" s="103"/>
      <c r="B68" s="128"/>
      <c r="C68" s="230"/>
      <c r="D68" s="273"/>
      <c r="E68" s="146"/>
      <c r="F68" s="258"/>
      <c r="G68" s="254"/>
      <c r="H68" s="258"/>
      <c r="I68" s="181"/>
      <c r="K68" s="190"/>
    </row>
    <row r="69" spans="1:12" ht="22.5" customHeight="1">
      <c r="A69" s="103"/>
      <c r="B69" s="128"/>
      <c r="C69" s="230"/>
      <c r="D69" s="273"/>
      <c r="E69" s="146"/>
      <c r="F69" s="258"/>
      <c r="G69" s="254"/>
      <c r="H69" s="258"/>
      <c r="I69" s="181"/>
      <c r="K69" s="190"/>
    </row>
    <row r="70" spans="1:12" ht="22.5" customHeight="1">
      <c r="A70" s="103"/>
      <c r="B70" s="128"/>
      <c r="C70" s="230"/>
      <c r="D70" s="273"/>
      <c r="E70" s="146"/>
      <c r="F70" s="258"/>
      <c r="G70" s="254"/>
      <c r="H70" s="258"/>
      <c r="I70" s="181"/>
    </row>
    <row r="71" spans="1:12" ht="22.5" customHeight="1">
      <c r="A71" s="103"/>
      <c r="B71" s="128"/>
      <c r="C71" s="230"/>
      <c r="D71" s="254"/>
      <c r="E71" s="146"/>
      <c r="F71" s="258"/>
      <c r="G71" s="254"/>
      <c r="H71" s="258"/>
      <c r="I71" s="181"/>
    </row>
    <row r="72" spans="1:12" ht="22.5" customHeight="1">
      <c r="A72" s="103"/>
      <c r="B72" s="128"/>
      <c r="C72" s="230"/>
      <c r="D72" s="254"/>
      <c r="E72" s="146"/>
      <c r="F72" s="258"/>
      <c r="G72" s="254"/>
      <c r="H72" s="258"/>
      <c r="I72" s="181"/>
    </row>
    <row r="73" spans="1:12" ht="22.5" customHeight="1">
      <c r="A73" s="103"/>
      <c r="B73" s="128"/>
      <c r="C73" s="230"/>
      <c r="D73" s="254"/>
      <c r="E73" s="146"/>
      <c r="F73" s="258"/>
      <c r="G73" s="254"/>
      <c r="H73" s="258"/>
      <c r="I73" s="181"/>
    </row>
    <row r="74" spans="1:12" ht="22.5" customHeight="1">
      <c r="A74" s="103"/>
      <c r="B74" s="128"/>
      <c r="C74" s="230"/>
      <c r="D74" s="254"/>
      <c r="E74" s="146"/>
      <c r="F74" s="258"/>
      <c r="G74" s="254"/>
      <c r="H74" s="258"/>
      <c r="I74" s="181"/>
    </row>
    <row r="75" spans="1:12" ht="22.5" customHeight="1">
      <c r="A75" s="103"/>
      <c r="B75" s="128"/>
      <c r="C75" s="230"/>
      <c r="D75" s="165"/>
      <c r="E75" s="146"/>
      <c r="F75" s="146"/>
      <c r="G75" s="165"/>
      <c r="H75" s="146"/>
      <c r="I75" s="181"/>
    </row>
    <row r="76" spans="1:12" ht="22.5" customHeight="1">
      <c r="A76" s="103"/>
      <c r="B76" s="128"/>
      <c r="C76" s="230"/>
      <c r="D76" s="165"/>
      <c r="E76" s="146"/>
      <c r="F76" s="258"/>
      <c r="G76" s="254"/>
      <c r="H76" s="258"/>
      <c r="I76" s="181"/>
    </row>
    <row r="77" spans="1:12" ht="22.5" customHeight="1">
      <c r="A77" s="103"/>
      <c r="B77" s="128"/>
      <c r="C77" s="230"/>
      <c r="D77" s="254"/>
      <c r="E77" s="146"/>
      <c r="F77" s="258"/>
      <c r="G77" s="254"/>
      <c r="H77" s="258"/>
      <c r="I77" s="181"/>
    </row>
    <row r="78" spans="1:12" ht="22.5" customHeight="1">
      <c r="A78" s="103"/>
      <c r="B78" s="128"/>
      <c r="C78" s="230"/>
      <c r="D78" s="254"/>
      <c r="E78" s="146"/>
      <c r="F78" s="258"/>
      <c r="G78" s="254"/>
      <c r="H78" s="258"/>
      <c r="I78" s="181"/>
      <c r="K78" s="221">
        <f>SUMIF(C58:C80,"立候補準備",B58:B80)</f>
        <v>0</v>
      </c>
      <c r="L78" s="223" t="s">
        <v>39</v>
      </c>
    </row>
    <row r="79" spans="1:12" ht="22.5" customHeight="1">
      <c r="A79" s="103"/>
      <c r="B79" s="128"/>
      <c r="C79" s="230"/>
      <c r="D79" s="254"/>
      <c r="E79" s="146"/>
      <c r="F79" s="258"/>
      <c r="G79" s="254"/>
      <c r="H79" s="258"/>
      <c r="I79" s="181"/>
      <c r="K79" s="221">
        <f>SUMIF(C58:C80,"選 挙 運 動",B58:B80)</f>
        <v>0</v>
      </c>
      <c r="L79" s="223" t="s">
        <v>48</v>
      </c>
    </row>
    <row r="80" spans="1:12" ht="22.5" customHeight="1">
      <c r="A80" s="103"/>
      <c r="B80" s="228"/>
      <c r="C80" s="230"/>
      <c r="D80" s="264"/>
      <c r="E80" s="265"/>
      <c r="F80" s="266"/>
      <c r="G80" s="264"/>
      <c r="H80" s="266"/>
      <c r="I80" s="270"/>
      <c r="K80" s="221">
        <f>SUM(K78:K79)</f>
        <v>0</v>
      </c>
    </row>
    <row r="81" spans="1:11" ht="18.75" customHeight="1">
      <c r="A81" s="227" t="s">
        <v>15</v>
      </c>
      <c r="B81" s="229">
        <f>SUM(B58:B80)</f>
        <v>0</v>
      </c>
      <c r="C81" s="281" t="s">
        <v>169</v>
      </c>
      <c r="D81" s="282"/>
      <c r="E81" s="283"/>
      <c r="F81" s="284"/>
      <c r="G81" s="282"/>
      <c r="H81" s="285"/>
      <c r="I81" s="286"/>
      <c r="K81" s="222" t="str">
        <f>IF(K80=B81,"OK","NG")</f>
        <v>OK</v>
      </c>
    </row>
    <row r="82" spans="1:11" ht="18.75" customHeight="1">
      <c r="A82" s="225" t="s">
        <v>207</v>
      </c>
      <c r="B82" s="126"/>
      <c r="D82" s="135"/>
      <c r="E82" s="126" t="str">
        <f>"（第"&amp;'【様式１】選挙運動費用収支報告書（表紙）'!$T$18&amp;"回）"</f>
        <v>（第1回）</v>
      </c>
      <c r="I82" s="93" t="s">
        <v>117</v>
      </c>
      <c r="K82" s="190" t="str">
        <f>'【様式１】選挙運動費用収支報告書（表紙）'!$T$18&amp;"回目提出"</f>
        <v>1回目提出</v>
      </c>
    </row>
    <row r="83" spans="1:11" ht="15" customHeight="1">
      <c r="A83" s="101" t="s">
        <v>1</v>
      </c>
      <c r="B83" s="127" t="s">
        <v>100</v>
      </c>
      <c r="C83" s="113" t="s">
        <v>16</v>
      </c>
      <c r="D83" s="233" t="s">
        <v>8</v>
      </c>
      <c r="E83" s="113" t="s">
        <v>18</v>
      </c>
      <c r="F83" s="113"/>
      <c r="G83" s="113"/>
      <c r="H83" s="238" t="s">
        <v>176</v>
      </c>
      <c r="I83" s="179" t="s">
        <v>7</v>
      </c>
      <c r="K83" s="190"/>
    </row>
    <row r="84" spans="1:11" ht="15" customHeight="1">
      <c r="A84" s="102"/>
      <c r="B84" s="114"/>
      <c r="C84" s="114"/>
      <c r="D84" s="157"/>
      <c r="E84" s="157" t="s">
        <v>3</v>
      </c>
      <c r="F84" s="157" t="s">
        <v>2</v>
      </c>
      <c r="G84" s="114" t="s">
        <v>38</v>
      </c>
      <c r="H84" s="239"/>
      <c r="I84" s="180"/>
      <c r="K84" s="190"/>
    </row>
    <row r="85" spans="1:11" ht="22.5" customHeight="1">
      <c r="A85" s="251"/>
      <c r="B85" s="128"/>
      <c r="C85" s="252"/>
      <c r="D85" s="253"/>
      <c r="E85" s="256"/>
      <c r="F85" s="257"/>
      <c r="G85" s="253"/>
      <c r="H85" s="256"/>
      <c r="I85" s="269"/>
      <c r="K85" s="190"/>
    </row>
    <row r="86" spans="1:11" ht="22.5" customHeight="1">
      <c r="A86" s="103"/>
      <c r="B86" s="128"/>
      <c r="C86" s="230"/>
      <c r="D86" s="165"/>
      <c r="E86" s="146"/>
      <c r="F86" s="258"/>
      <c r="G86" s="254"/>
      <c r="H86" s="258"/>
      <c r="I86" s="181"/>
      <c r="K86" s="190"/>
    </row>
    <row r="87" spans="1:11" ht="22.5" customHeight="1">
      <c r="A87" s="103"/>
      <c r="B87" s="128"/>
      <c r="C87" s="230"/>
      <c r="D87" s="254"/>
      <c r="E87" s="146"/>
      <c r="F87" s="258"/>
      <c r="G87" s="254"/>
      <c r="H87" s="258"/>
      <c r="I87" s="181"/>
      <c r="K87" s="190"/>
    </row>
    <row r="88" spans="1:11" ht="22.5" customHeight="1">
      <c r="A88" s="103"/>
      <c r="B88" s="128"/>
      <c r="C88" s="230"/>
      <c r="D88" s="165"/>
      <c r="E88" s="146"/>
      <c r="F88" s="258"/>
      <c r="G88" s="254"/>
      <c r="H88" s="258"/>
      <c r="I88" s="181"/>
      <c r="K88" s="190"/>
    </row>
    <row r="89" spans="1:11" ht="22.5" customHeight="1">
      <c r="A89" s="103"/>
      <c r="B89" s="128"/>
      <c r="C89" s="230"/>
      <c r="D89" s="273"/>
      <c r="E89" s="146"/>
      <c r="F89" s="258"/>
      <c r="G89" s="254"/>
      <c r="H89" s="258"/>
      <c r="I89" s="181"/>
      <c r="K89" s="190"/>
    </row>
    <row r="90" spans="1:11" ht="22.5" customHeight="1">
      <c r="A90" s="103"/>
      <c r="B90" s="128"/>
      <c r="C90" s="230"/>
      <c r="D90" s="273"/>
      <c r="E90" s="146"/>
      <c r="F90" s="258"/>
      <c r="G90" s="254"/>
      <c r="H90" s="258"/>
      <c r="I90" s="181"/>
      <c r="K90" s="190"/>
    </row>
    <row r="91" spans="1:11" ht="22.5" customHeight="1">
      <c r="A91" s="103"/>
      <c r="B91" s="128"/>
      <c r="C91" s="230"/>
      <c r="D91" s="273"/>
      <c r="E91" s="146"/>
      <c r="F91" s="258"/>
      <c r="G91" s="254"/>
      <c r="H91" s="258"/>
      <c r="I91" s="181"/>
      <c r="K91" s="190"/>
    </row>
    <row r="92" spans="1:11" ht="22.5" customHeight="1">
      <c r="A92" s="103"/>
      <c r="B92" s="128"/>
      <c r="C92" s="230"/>
      <c r="D92" s="273"/>
      <c r="E92" s="146"/>
      <c r="F92" s="258"/>
      <c r="G92" s="254"/>
      <c r="H92" s="258"/>
      <c r="I92" s="181"/>
      <c r="K92" s="190"/>
    </row>
    <row r="93" spans="1:11" ht="22.5" customHeight="1">
      <c r="A93" s="103"/>
      <c r="B93" s="128"/>
      <c r="C93" s="230"/>
      <c r="D93" s="273"/>
      <c r="E93" s="146"/>
      <c r="F93" s="258"/>
      <c r="G93" s="254"/>
      <c r="H93" s="258"/>
      <c r="I93" s="181"/>
      <c r="K93" s="190"/>
    </row>
    <row r="94" spans="1:11" ht="22.5" customHeight="1">
      <c r="A94" s="103"/>
      <c r="B94" s="128"/>
      <c r="C94" s="230"/>
      <c r="D94" s="273"/>
      <c r="E94" s="146"/>
      <c r="F94" s="258"/>
      <c r="G94" s="254"/>
      <c r="H94" s="258"/>
      <c r="I94" s="181"/>
      <c r="K94" s="190"/>
    </row>
    <row r="95" spans="1:11" ht="22.5" customHeight="1">
      <c r="A95" s="103"/>
      <c r="B95" s="128"/>
      <c r="C95" s="230"/>
      <c r="D95" s="273"/>
      <c r="E95" s="146"/>
      <c r="F95" s="258"/>
      <c r="G95" s="254"/>
      <c r="H95" s="258"/>
      <c r="I95" s="181"/>
      <c r="K95" s="190"/>
    </row>
    <row r="96" spans="1:11" ht="22.5" customHeight="1">
      <c r="A96" s="103"/>
      <c r="B96" s="128"/>
      <c r="C96" s="230"/>
      <c r="D96" s="273"/>
      <c r="E96" s="146"/>
      <c r="F96" s="258"/>
      <c r="G96" s="254"/>
      <c r="H96" s="258"/>
      <c r="I96" s="181"/>
      <c r="K96" s="190"/>
    </row>
    <row r="97" spans="1:12" ht="22.5" customHeight="1">
      <c r="A97" s="103"/>
      <c r="B97" s="128"/>
      <c r="C97" s="230"/>
      <c r="D97" s="273"/>
      <c r="E97" s="146"/>
      <c r="F97" s="258"/>
      <c r="G97" s="254"/>
      <c r="H97" s="258"/>
      <c r="I97" s="181"/>
    </row>
    <row r="98" spans="1:12" ht="22.5" customHeight="1">
      <c r="A98" s="103"/>
      <c r="B98" s="128"/>
      <c r="C98" s="230"/>
      <c r="D98" s="254"/>
      <c r="E98" s="146"/>
      <c r="F98" s="258"/>
      <c r="G98" s="254"/>
      <c r="H98" s="258"/>
      <c r="I98" s="181"/>
    </row>
    <row r="99" spans="1:12" ht="22.5" customHeight="1">
      <c r="A99" s="103"/>
      <c r="B99" s="128"/>
      <c r="C99" s="230"/>
      <c r="D99" s="254"/>
      <c r="E99" s="146"/>
      <c r="F99" s="258"/>
      <c r="G99" s="254"/>
      <c r="H99" s="258"/>
      <c r="I99" s="181"/>
    </row>
    <row r="100" spans="1:12" ht="22.5" customHeight="1">
      <c r="A100" s="103"/>
      <c r="B100" s="128"/>
      <c r="C100" s="230"/>
      <c r="D100" s="254"/>
      <c r="E100" s="146"/>
      <c r="F100" s="258"/>
      <c r="G100" s="254"/>
      <c r="H100" s="258"/>
      <c r="I100" s="181"/>
    </row>
    <row r="101" spans="1:12" ht="22.5" customHeight="1">
      <c r="A101" s="103"/>
      <c r="B101" s="128"/>
      <c r="C101" s="230"/>
      <c r="D101" s="254"/>
      <c r="E101" s="146"/>
      <c r="F101" s="258"/>
      <c r="G101" s="254"/>
      <c r="H101" s="258"/>
      <c r="I101" s="181"/>
    </row>
    <row r="102" spans="1:12" ht="22.5" customHeight="1">
      <c r="A102" s="103"/>
      <c r="B102" s="128"/>
      <c r="C102" s="230"/>
      <c r="D102" s="165"/>
      <c r="E102" s="146"/>
      <c r="F102" s="146"/>
      <c r="G102" s="165"/>
      <c r="H102" s="146"/>
      <c r="I102" s="181"/>
    </row>
    <row r="103" spans="1:12" ht="22.5" customHeight="1">
      <c r="A103" s="103"/>
      <c r="B103" s="128"/>
      <c r="C103" s="230"/>
      <c r="D103" s="165"/>
      <c r="E103" s="146"/>
      <c r="F103" s="258"/>
      <c r="G103" s="254"/>
      <c r="H103" s="258"/>
      <c r="I103" s="181"/>
    </row>
    <row r="104" spans="1:12" ht="22.5" customHeight="1">
      <c r="A104" s="103"/>
      <c r="B104" s="128"/>
      <c r="C104" s="230"/>
      <c r="D104" s="254"/>
      <c r="E104" s="146"/>
      <c r="F104" s="258"/>
      <c r="G104" s="254"/>
      <c r="H104" s="258"/>
      <c r="I104" s="181"/>
    </row>
    <row r="105" spans="1:12" ht="22.5" customHeight="1">
      <c r="A105" s="103"/>
      <c r="B105" s="128"/>
      <c r="C105" s="230"/>
      <c r="D105" s="254"/>
      <c r="E105" s="146"/>
      <c r="F105" s="258"/>
      <c r="G105" s="254"/>
      <c r="H105" s="258"/>
      <c r="I105" s="181"/>
      <c r="K105" s="221">
        <f>SUMIF(C85:C107,"立候補準備",B85:B107)</f>
        <v>0</v>
      </c>
      <c r="L105" s="223" t="s">
        <v>39</v>
      </c>
    </row>
    <row r="106" spans="1:12" ht="22.5" customHeight="1">
      <c r="A106" s="103"/>
      <c r="B106" s="128"/>
      <c r="C106" s="230"/>
      <c r="D106" s="254"/>
      <c r="E106" s="146"/>
      <c r="F106" s="258"/>
      <c r="G106" s="254"/>
      <c r="H106" s="258"/>
      <c r="I106" s="181"/>
      <c r="K106" s="221">
        <f>SUMIF(C85:C107,"選 挙 運 動",B85:B107)</f>
        <v>0</v>
      </c>
      <c r="L106" s="223" t="s">
        <v>48</v>
      </c>
    </row>
    <row r="107" spans="1:12" ht="22.5" customHeight="1">
      <c r="A107" s="103"/>
      <c r="B107" s="228"/>
      <c r="C107" s="230"/>
      <c r="D107" s="264"/>
      <c r="E107" s="265"/>
      <c r="F107" s="266"/>
      <c r="G107" s="264"/>
      <c r="H107" s="266"/>
      <c r="I107" s="270"/>
      <c r="K107" s="221">
        <f>SUM(K105:K106)</f>
        <v>0</v>
      </c>
    </row>
    <row r="108" spans="1:12" ht="18.75" customHeight="1">
      <c r="A108" s="227" t="s">
        <v>15</v>
      </c>
      <c r="B108" s="229">
        <f>SUM(B85:B107)</f>
        <v>0</v>
      </c>
      <c r="C108" s="281" t="s">
        <v>192</v>
      </c>
      <c r="D108" s="282"/>
      <c r="E108" s="283"/>
      <c r="F108" s="284"/>
      <c r="G108" s="282"/>
      <c r="H108" s="285"/>
      <c r="I108" s="286"/>
      <c r="K108" s="222" t="str">
        <f>IF(K107=B108,"OK","NG")</f>
        <v>OK</v>
      </c>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1">
    <dataValidation type="list" allowBlank="1" showDropDown="0" showInputMessage="1" showErrorMessage="1" sqref="C58:C80 C85:C107 C4:C26 C31:C53">
      <formula1>$L$24:$L$25</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5">
    <tabColor rgb="FF002060"/>
  </sheetPr>
  <dimension ref="A1:L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193"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6384" width="9" style="99"/>
  </cols>
  <sheetData>
    <row r="1" spans="1:11" ht="18.75" customHeight="1">
      <c r="A1" s="225" t="s">
        <v>173</v>
      </c>
      <c r="B1" s="126"/>
      <c r="D1" s="135"/>
      <c r="E1" s="126" t="str">
        <f>"（第"&amp;'【様式１】選挙運動費用収支報告書（表紙）'!$T$18&amp;"回）"</f>
        <v>（第1回）</v>
      </c>
      <c r="I1" s="93" t="s">
        <v>244</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26"/>
      <c r="B4" s="287"/>
      <c r="C4" s="230"/>
      <c r="D4" s="254"/>
      <c r="E4" s="146"/>
      <c r="F4" s="258"/>
      <c r="G4" s="254"/>
      <c r="H4" s="258"/>
      <c r="I4" s="181"/>
      <c r="K4" s="190"/>
    </row>
    <row r="5" spans="1:11" ht="22.5" customHeight="1">
      <c r="A5" s="103"/>
      <c r="B5" s="287"/>
      <c r="C5" s="230"/>
      <c r="D5" s="254"/>
      <c r="E5" s="146"/>
      <c r="F5" s="258"/>
      <c r="G5" s="254"/>
      <c r="H5" s="146"/>
      <c r="I5" s="243"/>
      <c r="K5" s="190"/>
    </row>
    <row r="6" spans="1:11" ht="22.5" customHeight="1">
      <c r="A6" s="103"/>
      <c r="B6" s="287"/>
      <c r="C6" s="230"/>
      <c r="D6" s="165"/>
      <c r="E6" s="146"/>
      <c r="F6" s="258"/>
      <c r="G6" s="254"/>
      <c r="H6" s="258"/>
      <c r="I6" s="181"/>
      <c r="K6" s="190"/>
    </row>
    <row r="7" spans="1:11" ht="22.5" customHeight="1">
      <c r="A7" s="103"/>
      <c r="B7" s="287"/>
      <c r="C7" s="230"/>
      <c r="D7" s="254"/>
      <c r="E7" s="146"/>
      <c r="F7" s="258"/>
      <c r="G7" s="254"/>
      <c r="H7" s="258"/>
      <c r="I7" s="181"/>
      <c r="K7" s="190"/>
    </row>
    <row r="8" spans="1:11" ht="22.5" customHeight="1">
      <c r="A8" s="103"/>
      <c r="B8" s="287"/>
      <c r="C8" s="230"/>
      <c r="D8" s="165"/>
      <c r="E8" s="146"/>
      <c r="F8" s="258"/>
      <c r="G8" s="254"/>
      <c r="H8" s="258"/>
      <c r="I8" s="181"/>
      <c r="K8" s="190"/>
    </row>
    <row r="9" spans="1:11" ht="22.5" customHeight="1">
      <c r="A9" s="103"/>
      <c r="B9" s="287"/>
      <c r="C9" s="230"/>
      <c r="D9" s="255"/>
      <c r="E9" s="146"/>
      <c r="F9" s="258"/>
      <c r="G9" s="254"/>
      <c r="H9" s="258"/>
      <c r="I9" s="181"/>
      <c r="K9" s="190"/>
    </row>
    <row r="10" spans="1:11" ht="22.5" customHeight="1">
      <c r="A10" s="103"/>
      <c r="B10" s="287"/>
      <c r="C10" s="230"/>
      <c r="D10" s="254"/>
      <c r="E10" s="146"/>
      <c r="F10" s="258"/>
      <c r="G10" s="254"/>
      <c r="H10" s="258"/>
      <c r="I10" s="181"/>
      <c r="K10" s="190"/>
    </row>
    <row r="11" spans="1:11" ht="22.5" customHeight="1">
      <c r="A11" s="103"/>
      <c r="B11" s="128"/>
      <c r="C11" s="230"/>
      <c r="D11" s="254"/>
      <c r="E11" s="146"/>
      <c r="F11" s="258"/>
      <c r="G11" s="254"/>
      <c r="H11" s="258"/>
      <c r="I11" s="181"/>
      <c r="K11" s="190"/>
    </row>
    <row r="12" spans="1:11" ht="22.5" customHeight="1">
      <c r="A12" s="103"/>
      <c r="B12" s="128"/>
      <c r="C12" s="230"/>
      <c r="D12" s="254"/>
      <c r="E12" s="146"/>
      <c r="F12" s="258"/>
      <c r="G12" s="254"/>
      <c r="H12" s="258"/>
      <c r="I12" s="181"/>
      <c r="K12" s="190"/>
    </row>
    <row r="13" spans="1:11" ht="22.5" customHeight="1">
      <c r="A13" s="103"/>
      <c r="B13" s="128"/>
      <c r="C13" s="230"/>
      <c r="D13" s="254"/>
      <c r="E13" s="146"/>
      <c r="F13" s="258"/>
      <c r="G13" s="254"/>
      <c r="H13" s="258"/>
      <c r="I13" s="181"/>
      <c r="K13" s="190"/>
    </row>
    <row r="14" spans="1:11" ht="22.5" customHeight="1">
      <c r="A14" s="103"/>
      <c r="B14" s="128"/>
      <c r="C14" s="230"/>
      <c r="D14" s="165"/>
      <c r="E14" s="146"/>
      <c r="F14" s="146"/>
      <c r="G14" s="165"/>
      <c r="H14" s="146"/>
      <c r="I14" s="181"/>
      <c r="K14" s="190"/>
    </row>
    <row r="15" spans="1:11" ht="22.5" customHeight="1">
      <c r="A15" s="103"/>
      <c r="B15" s="287"/>
      <c r="C15" s="230"/>
      <c r="D15" s="165"/>
      <c r="E15" s="146"/>
      <c r="F15" s="258"/>
      <c r="G15" s="254"/>
      <c r="H15" s="258"/>
      <c r="I15" s="181"/>
      <c r="K15" s="190"/>
    </row>
    <row r="16" spans="1:11" ht="22.5" customHeight="1">
      <c r="A16" s="103"/>
      <c r="B16" s="287"/>
      <c r="C16" s="230"/>
      <c r="D16" s="165"/>
      <c r="E16" s="146"/>
      <c r="F16" s="146"/>
      <c r="G16" s="254"/>
      <c r="H16" s="258"/>
      <c r="I16" s="181"/>
      <c r="K16" s="277"/>
    </row>
    <row r="17" spans="1:12" ht="22.5" customHeight="1">
      <c r="A17" s="104"/>
      <c r="B17" s="287"/>
      <c r="C17" s="230"/>
      <c r="D17" s="166"/>
      <c r="E17" s="148"/>
      <c r="F17" s="148"/>
      <c r="G17" s="166"/>
      <c r="H17" s="276"/>
      <c r="I17" s="244"/>
    </row>
    <row r="18" spans="1:12" ht="22.5" customHeight="1">
      <c r="A18" s="104"/>
      <c r="B18" s="287"/>
      <c r="C18" s="230"/>
      <c r="D18" s="166"/>
      <c r="E18" s="276"/>
      <c r="F18" s="276"/>
      <c r="G18" s="166"/>
      <c r="H18" s="276"/>
      <c r="I18" s="244"/>
    </row>
    <row r="19" spans="1:12" ht="22.5" customHeight="1">
      <c r="A19" s="103"/>
      <c r="B19" s="287"/>
      <c r="C19" s="230"/>
      <c r="D19" s="254"/>
      <c r="E19" s="146"/>
      <c r="F19" s="258"/>
      <c r="G19" s="254"/>
      <c r="H19" s="258"/>
      <c r="I19" s="181"/>
    </row>
    <row r="20" spans="1:12" ht="22.5" customHeight="1">
      <c r="A20" s="103"/>
      <c r="B20" s="287"/>
      <c r="C20" s="230"/>
      <c r="D20" s="254"/>
      <c r="E20" s="146"/>
      <c r="F20" s="258"/>
      <c r="G20" s="254"/>
      <c r="H20" s="258"/>
      <c r="I20" s="181"/>
    </row>
    <row r="21" spans="1:12" ht="22.5" customHeight="1">
      <c r="A21" s="103"/>
      <c r="B21" s="287"/>
      <c r="C21" s="230"/>
      <c r="D21" s="254"/>
      <c r="E21" s="146"/>
      <c r="F21" s="146"/>
      <c r="G21" s="254"/>
      <c r="H21" s="258"/>
      <c r="I21" s="181"/>
    </row>
    <row r="22" spans="1:12" ht="22.5" customHeight="1">
      <c r="A22" s="103"/>
      <c r="B22" s="287"/>
      <c r="C22" s="230"/>
      <c r="D22" s="254"/>
      <c r="E22" s="146"/>
      <c r="F22" s="258"/>
      <c r="G22" s="254"/>
      <c r="H22" s="258"/>
      <c r="I22" s="181"/>
    </row>
    <row r="23" spans="1:12" ht="22.5" customHeight="1">
      <c r="A23" s="103"/>
      <c r="B23" s="287"/>
      <c r="C23" s="230"/>
      <c r="D23" s="254"/>
      <c r="E23" s="146"/>
      <c r="F23" s="258"/>
      <c r="G23" s="254"/>
      <c r="H23" s="258"/>
      <c r="I23" s="181"/>
    </row>
    <row r="24" spans="1:12" ht="22.5" customHeight="1">
      <c r="A24" s="103"/>
      <c r="B24" s="287"/>
      <c r="C24" s="230"/>
      <c r="D24" s="254"/>
      <c r="E24" s="146"/>
      <c r="F24" s="258"/>
      <c r="G24" s="254"/>
      <c r="H24" s="258"/>
      <c r="I24" s="181"/>
      <c r="K24" s="221">
        <f>SUMIF(C4:C26,"立候補準備",B4:B26)</f>
        <v>0</v>
      </c>
      <c r="L24" s="223" t="s">
        <v>39</v>
      </c>
    </row>
    <row r="25" spans="1:12" ht="22.5" customHeight="1">
      <c r="A25" s="103"/>
      <c r="B25" s="287"/>
      <c r="C25" s="230"/>
      <c r="D25" s="254"/>
      <c r="E25" s="146"/>
      <c r="F25" s="258"/>
      <c r="G25" s="254"/>
      <c r="H25" s="258"/>
      <c r="I25" s="181"/>
      <c r="K25" s="221">
        <f>SUMIF(C4:C26,"選 挙 運 動",B4:B26)</f>
        <v>0</v>
      </c>
      <c r="L25" s="223" t="s">
        <v>48</v>
      </c>
    </row>
    <row r="26" spans="1:12" ht="22.5" customHeight="1">
      <c r="A26" s="274"/>
      <c r="B26" s="228"/>
      <c r="C26" s="230"/>
      <c r="D26" s="264"/>
      <c r="E26" s="265"/>
      <c r="F26" s="266"/>
      <c r="G26" s="264"/>
      <c r="H26" s="266"/>
      <c r="I26" s="270"/>
      <c r="K26" s="221">
        <f>SUM(K24:K25)</f>
        <v>0</v>
      </c>
    </row>
    <row r="27" spans="1:12" ht="18.75" customHeight="1">
      <c r="A27" s="227" t="s">
        <v>15</v>
      </c>
      <c r="B27" s="229">
        <f>SUM(B4:B26)</f>
        <v>0</v>
      </c>
      <c r="C27" s="231" t="s">
        <v>106</v>
      </c>
      <c r="D27" s="237"/>
      <c r="E27" s="235"/>
      <c r="F27" s="236"/>
      <c r="G27" s="237"/>
      <c r="H27" s="242"/>
      <c r="I27" s="272"/>
      <c r="K27" s="222" t="str">
        <f>IF(K26=B27,"OK","NG")</f>
        <v>OK</v>
      </c>
    </row>
    <row r="28" spans="1:12" ht="18.75" customHeight="1">
      <c r="A28" s="225" t="s">
        <v>173</v>
      </c>
      <c r="B28" s="126"/>
      <c r="D28" s="135"/>
      <c r="E28" s="126" t="str">
        <f>"（第"&amp;'【様式１】選挙運動費用収支報告書（表紙）'!$T$18&amp;"回）"</f>
        <v>（第1回）</v>
      </c>
      <c r="I28" s="93" t="s">
        <v>184</v>
      </c>
      <c r="K28" s="190" t="str">
        <f>'【様式１】選挙運動費用収支報告書（表紙）'!$T$18&amp;"回目提出"</f>
        <v>1回目提出</v>
      </c>
    </row>
    <row r="29" spans="1:12" ht="15" customHeight="1">
      <c r="A29" s="101" t="s">
        <v>1</v>
      </c>
      <c r="B29" s="127" t="s">
        <v>100</v>
      </c>
      <c r="C29" s="113" t="s">
        <v>16</v>
      </c>
      <c r="D29" s="233" t="s">
        <v>8</v>
      </c>
      <c r="E29" s="113" t="s">
        <v>18</v>
      </c>
      <c r="F29" s="113"/>
      <c r="G29" s="113"/>
      <c r="H29" s="238" t="s">
        <v>176</v>
      </c>
      <c r="I29" s="179" t="s">
        <v>7</v>
      </c>
      <c r="K29" s="190"/>
    </row>
    <row r="30" spans="1:12" ht="15" customHeight="1">
      <c r="A30" s="102"/>
      <c r="B30" s="114"/>
      <c r="C30" s="114"/>
      <c r="D30" s="157"/>
      <c r="E30" s="157" t="s">
        <v>3</v>
      </c>
      <c r="F30" s="157" t="s">
        <v>2</v>
      </c>
      <c r="G30" s="114" t="s">
        <v>38</v>
      </c>
      <c r="H30" s="239"/>
      <c r="I30" s="180"/>
      <c r="K30" s="190"/>
    </row>
    <row r="31" spans="1:12" ht="22.5" customHeight="1">
      <c r="A31" s="226"/>
      <c r="B31" s="287"/>
      <c r="C31" s="230"/>
      <c r="D31" s="254"/>
      <c r="E31" s="146"/>
      <c r="F31" s="258"/>
      <c r="G31" s="254"/>
      <c r="H31" s="258"/>
      <c r="I31" s="181"/>
      <c r="K31" s="190"/>
    </row>
    <row r="32" spans="1:12" ht="22.5" customHeight="1">
      <c r="A32" s="103"/>
      <c r="B32" s="287"/>
      <c r="C32" s="230"/>
      <c r="D32" s="254"/>
      <c r="E32" s="146"/>
      <c r="F32" s="258"/>
      <c r="G32" s="254"/>
      <c r="H32" s="146"/>
      <c r="I32" s="243"/>
      <c r="K32" s="190"/>
    </row>
    <row r="33" spans="1:11" ht="22.5" customHeight="1">
      <c r="A33" s="103"/>
      <c r="B33" s="287"/>
      <c r="C33" s="230"/>
      <c r="D33" s="165"/>
      <c r="E33" s="146"/>
      <c r="F33" s="258"/>
      <c r="G33" s="254"/>
      <c r="H33" s="258"/>
      <c r="I33" s="181"/>
      <c r="K33" s="190"/>
    </row>
    <row r="34" spans="1:11" ht="22.5" customHeight="1">
      <c r="A34" s="103"/>
      <c r="B34" s="287"/>
      <c r="C34" s="230"/>
      <c r="D34" s="254"/>
      <c r="E34" s="146"/>
      <c r="F34" s="258"/>
      <c r="G34" s="254"/>
      <c r="H34" s="258"/>
      <c r="I34" s="181"/>
      <c r="K34" s="190"/>
    </row>
    <row r="35" spans="1:11" ht="22.5" customHeight="1">
      <c r="A35" s="103"/>
      <c r="B35" s="287"/>
      <c r="C35" s="230"/>
      <c r="D35" s="165"/>
      <c r="E35" s="146"/>
      <c r="F35" s="258"/>
      <c r="G35" s="254"/>
      <c r="H35" s="258"/>
      <c r="I35" s="181"/>
      <c r="K35" s="190"/>
    </row>
    <row r="36" spans="1:11" ht="22.5" customHeight="1">
      <c r="A36" s="103"/>
      <c r="B36" s="287"/>
      <c r="C36" s="230"/>
      <c r="D36" s="255"/>
      <c r="E36" s="146"/>
      <c r="F36" s="258"/>
      <c r="G36" s="254"/>
      <c r="H36" s="258"/>
      <c r="I36" s="181"/>
      <c r="K36" s="190"/>
    </row>
    <row r="37" spans="1:11" ht="22.5" customHeight="1">
      <c r="A37" s="103"/>
      <c r="B37" s="287"/>
      <c r="C37" s="230"/>
      <c r="D37" s="254"/>
      <c r="E37" s="146"/>
      <c r="F37" s="258"/>
      <c r="G37" s="254"/>
      <c r="H37" s="258"/>
      <c r="I37" s="181"/>
      <c r="K37" s="190"/>
    </row>
    <row r="38" spans="1:11" ht="22.5" customHeight="1">
      <c r="A38" s="103"/>
      <c r="B38" s="287"/>
      <c r="C38" s="230"/>
      <c r="D38" s="254"/>
      <c r="E38" s="146"/>
      <c r="F38" s="258"/>
      <c r="G38" s="254"/>
      <c r="H38" s="258"/>
      <c r="I38" s="181"/>
      <c r="K38" s="190"/>
    </row>
    <row r="39" spans="1:11" ht="22.5" customHeight="1">
      <c r="A39" s="103"/>
      <c r="B39" s="287"/>
      <c r="C39" s="230"/>
      <c r="D39" s="254"/>
      <c r="E39" s="146"/>
      <c r="F39" s="258"/>
      <c r="G39" s="254"/>
      <c r="H39" s="258"/>
      <c r="I39" s="181"/>
      <c r="K39" s="190"/>
    </row>
    <row r="40" spans="1:11" ht="22.5" customHeight="1">
      <c r="A40" s="103"/>
      <c r="B40" s="128"/>
      <c r="C40" s="230"/>
      <c r="D40" s="254"/>
      <c r="E40" s="146"/>
      <c r="F40" s="258"/>
      <c r="G40" s="254"/>
      <c r="H40" s="258"/>
      <c r="I40" s="181"/>
      <c r="K40" s="190"/>
    </row>
    <row r="41" spans="1:11" ht="22.5" customHeight="1">
      <c r="A41" s="103"/>
      <c r="B41" s="128"/>
      <c r="C41" s="230"/>
      <c r="D41" s="165"/>
      <c r="E41" s="146"/>
      <c r="F41" s="146"/>
      <c r="G41" s="165"/>
      <c r="H41" s="146"/>
      <c r="I41" s="181"/>
      <c r="K41" s="190"/>
    </row>
    <row r="42" spans="1:11" ht="22.5" customHeight="1">
      <c r="A42" s="103"/>
      <c r="B42" s="287"/>
      <c r="C42" s="230"/>
      <c r="D42" s="165"/>
      <c r="E42" s="146"/>
      <c r="F42" s="258"/>
      <c r="G42" s="254"/>
      <c r="H42" s="258"/>
      <c r="I42" s="181"/>
      <c r="K42" s="190"/>
    </row>
    <row r="43" spans="1:11" ht="22.5" customHeight="1">
      <c r="A43" s="103"/>
      <c r="B43" s="287"/>
      <c r="C43" s="230"/>
      <c r="D43" s="165"/>
      <c r="E43" s="146"/>
      <c r="F43" s="146"/>
      <c r="G43" s="254"/>
      <c r="H43" s="258"/>
      <c r="I43" s="181"/>
      <c r="K43" s="277"/>
    </row>
    <row r="44" spans="1:11" ht="22.5" customHeight="1">
      <c r="A44" s="104"/>
      <c r="B44" s="287"/>
      <c r="C44" s="230"/>
      <c r="D44" s="166"/>
      <c r="E44" s="148"/>
      <c r="F44" s="148"/>
      <c r="G44" s="166"/>
      <c r="H44" s="276"/>
      <c r="I44" s="244"/>
    </row>
    <row r="45" spans="1:11" ht="22.5" customHeight="1">
      <c r="A45" s="104"/>
      <c r="B45" s="287"/>
      <c r="C45" s="230"/>
      <c r="D45" s="166"/>
      <c r="E45" s="276"/>
      <c r="F45" s="276"/>
      <c r="G45" s="166"/>
      <c r="H45" s="276"/>
      <c r="I45" s="244"/>
    </row>
    <row r="46" spans="1:11" ht="22.5" customHeight="1">
      <c r="A46" s="103"/>
      <c r="B46" s="287"/>
      <c r="C46" s="230"/>
      <c r="D46" s="254"/>
      <c r="E46" s="146"/>
      <c r="F46" s="258"/>
      <c r="G46" s="254"/>
      <c r="H46" s="258"/>
      <c r="I46" s="181"/>
    </row>
    <row r="47" spans="1:11" ht="22.5" customHeight="1">
      <c r="A47" s="103"/>
      <c r="B47" s="287"/>
      <c r="C47" s="230"/>
      <c r="D47" s="254"/>
      <c r="E47" s="146"/>
      <c r="F47" s="258"/>
      <c r="G47" s="254"/>
      <c r="H47" s="258"/>
      <c r="I47" s="181"/>
    </row>
    <row r="48" spans="1:11" ht="22.5" customHeight="1">
      <c r="A48" s="103"/>
      <c r="B48" s="287"/>
      <c r="C48" s="230"/>
      <c r="D48" s="254"/>
      <c r="E48" s="146"/>
      <c r="F48" s="146"/>
      <c r="G48" s="254"/>
      <c r="H48" s="258"/>
      <c r="I48" s="181"/>
    </row>
    <row r="49" spans="1:12" ht="22.5" customHeight="1">
      <c r="A49" s="103"/>
      <c r="B49" s="287"/>
      <c r="C49" s="230"/>
      <c r="D49" s="254"/>
      <c r="E49" s="146"/>
      <c r="F49" s="258"/>
      <c r="G49" s="254"/>
      <c r="H49" s="258"/>
      <c r="I49" s="181"/>
    </row>
    <row r="50" spans="1:12" ht="22.5" customHeight="1">
      <c r="A50" s="103"/>
      <c r="B50" s="287"/>
      <c r="C50" s="230"/>
      <c r="D50" s="254"/>
      <c r="E50" s="146"/>
      <c r="F50" s="258"/>
      <c r="G50" s="254"/>
      <c r="H50" s="258"/>
      <c r="I50" s="181"/>
    </row>
    <row r="51" spans="1:12" ht="22.5" customHeight="1">
      <c r="A51" s="103"/>
      <c r="B51" s="287"/>
      <c r="C51" s="230"/>
      <c r="D51" s="254"/>
      <c r="E51" s="146"/>
      <c r="F51" s="258"/>
      <c r="G51" s="254"/>
      <c r="H51" s="258"/>
      <c r="I51" s="181"/>
      <c r="K51" s="221">
        <f>SUMIF(C31:C53,"立候補準備",B31:B53)</f>
        <v>0</v>
      </c>
      <c r="L51" s="223" t="s">
        <v>39</v>
      </c>
    </row>
    <row r="52" spans="1:12" ht="22.5" customHeight="1">
      <c r="A52" s="103"/>
      <c r="B52" s="287"/>
      <c r="C52" s="230"/>
      <c r="D52" s="254"/>
      <c r="E52" s="146"/>
      <c r="F52" s="258"/>
      <c r="G52" s="254"/>
      <c r="H52" s="258"/>
      <c r="I52" s="181"/>
      <c r="K52" s="221">
        <f>SUMIF(C31:C53,"選 挙 運 動",B31:B53)</f>
        <v>0</v>
      </c>
      <c r="L52" s="223" t="s">
        <v>48</v>
      </c>
    </row>
    <row r="53" spans="1:12" ht="22.5" customHeight="1">
      <c r="A53" s="274"/>
      <c r="B53" s="228"/>
      <c r="C53" s="230"/>
      <c r="D53" s="264"/>
      <c r="E53" s="265"/>
      <c r="F53" s="266"/>
      <c r="G53" s="264"/>
      <c r="H53" s="266"/>
      <c r="I53" s="270"/>
      <c r="K53" s="221">
        <f>SUM(K51:K52)</f>
        <v>0</v>
      </c>
    </row>
    <row r="54" spans="1:12" ht="18.75" customHeight="1">
      <c r="A54" s="227" t="s">
        <v>15</v>
      </c>
      <c r="B54" s="229">
        <f>SUM(B31:B53)</f>
        <v>0</v>
      </c>
      <c r="C54" s="231" t="s">
        <v>191</v>
      </c>
      <c r="D54" s="237"/>
      <c r="E54" s="235"/>
      <c r="F54" s="236"/>
      <c r="G54" s="237"/>
      <c r="H54" s="242"/>
      <c r="I54" s="272"/>
      <c r="K54" s="222" t="str">
        <f>IF(K53=B54,"OK","NG")</f>
        <v>OK</v>
      </c>
    </row>
    <row r="55" spans="1:12" ht="18.75" customHeight="1">
      <c r="A55" s="225" t="s">
        <v>173</v>
      </c>
      <c r="B55" s="126"/>
      <c r="D55" s="135"/>
      <c r="E55" s="126" t="str">
        <f>"（第"&amp;'【様式１】選挙運動費用収支報告書（表紙）'!$T$18&amp;"回）"</f>
        <v>（第1回）</v>
      </c>
      <c r="I55" s="93" t="s">
        <v>184</v>
      </c>
      <c r="K55" s="190" t="str">
        <f>'【様式１】選挙運動費用収支報告書（表紙）'!$T$18&amp;"回目提出"</f>
        <v>1回目提出</v>
      </c>
    </row>
    <row r="56" spans="1:12" ht="15" customHeight="1">
      <c r="A56" s="101" t="s">
        <v>1</v>
      </c>
      <c r="B56" s="127" t="s">
        <v>100</v>
      </c>
      <c r="C56" s="113" t="s">
        <v>16</v>
      </c>
      <c r="D56" s="233" t="s">
        <v>8</v>
      </c>
      <c r="E56" s="113" t="s">
        <v>18</v>
      </c>
      <c r="F56" s="113"/>
      <c r="G56" s="113"/>
      <c r="H56" s="238" t="s">
        <v>176</v>
      </c>
      <c r="I56" s="179" t="s">
        <v>7</v>
      </c>
      <c r="K56" s="190"/>
    </row>
    <row r="57" spans="1:12" ht="15" customHeight="1">
      <c r="A57" s="102"/>
      <c r="B57" s="114"/>
      <c r="C57" s="114"/>
      <c r="D57" s="157"/>
      <c r="E57" s="157" t="s">
        <v>3</v>
      </c>
      <c r="F57" s="157" t="s">
        <v>2</v>
      </c>
      <c r="G57" s="114" t="s">
        <v>38</v>
      </c>
      <c r="H57" s="239"/>
      <c r="I57" s="180"/>
      <c r="K57" s="190"/>
    </row>
    <row r="58" spans="1:12" ht="22.5" customHeight="1">
      <c r="A58" s="226"/>
      <c r="B58" s="287"/>
      <c r="C58" s="230"/>
      <c r="D58" s="254"/>
      <c r="E58" s="146"/>
      <c r="F58" s="258"/>
      <c r="G58" s="254"/>
      <c r="H58" s="258"/>
      <c r="I58" s="181"/>
      <c r="K58" s="190"/>
    </row>
    <row r="59" spans="1:12" ht="22.5" customHeight="1">
      <c r="A59" s="103"/>
      <c r="B59" s="287"/>
      <c r="C59" s="230"/>
      <c r="D59" s="254"/>
      <c r="E59" s="146"/>
      <c r="F59" s="258"/>
      <c r="G59" s="254"/>
      <c r="H59" s="146"/>
      <c r="I59" s="243"/>
      <c r="K59" s="190"/>
    </row>
    <row r="60" spans="1:12" ht="22.5" customHeight="1">
      <c r="A60" s="103"/>
      <c r="B60" s="287"/>
      <c r="C60" s="230"/>
      <c r="D60" s="165"/>
      <c r="E60" s="146"/>
      <c r="F60" s="258"/>
      <c r="G60" s="254"/>
      <c r="H60" s="258"/>
      <c r="I60" s="181"/>
      <c r="K60" s="190"/>
    </row>
    <row r="61" spans="1:12" ht="22.5" customHeight="1">
      <c r="A61" s="103"/>
      <c r="B61" s="287"/>
      <c r="C61" s="230"/>
      <c r="D61" s="254"/>
      <c r="E61" s="146"/>
      <c r="F61" s="258"/>
      <c r="G61" s="254"/>
      <c r="H61" s="258"/>
      <c r="I61" s="181"/>
      <c r="K61" s="190"/>
    </row>
    <row r="62" spans="1:12" ht="22.5" customHeight="1">
      <c r="A62" s="103"/>
      <c r="B62" s="287"/>
      <c r="C62" s="230"/>
      <c r="D62" s="165"/>
      <c r="E62" s="146"/>
      <c r="F62" s="258"/>
      <c r="G62" s="254"/>
      <c r="H62" s="258"/>
      <c r="I62" s="181"/>
      <c r="K62" s="190"/>
    </row>
    <row r="63" spans="1:12" ht="22.5" customHeight="1">
      <c r="A63" s="103"/>
      <c r="B63" s="287"/>
      <c r="C63" s="230"/>
      <c r="D63" s="255"/>
      <c r="E63" s="146"/>
      <c r="F63" s="258"/>
      <c r="G63" s="254"/>
      <c r="H63" s="258"/>
      <c r="I63" s="181"/>
      <c r="K63" s="190"/>
    </row>
    <row r="64" spans="1:12" ht="22.5" customHeight="1">
      <c r="A64" s="103"/>
      <c r="B64" s="287"/>
      <c r="C64" s="230"/>
      <c r="D64" s="254"/>
      <c r="E64" s="146"/>
      <c r="F64" s="258"/>
      <c r="G64" s="254"/>
      <c r="H64" s="258"/>
      <c r="I64" s="181"/>
      <c r="K64" s="190"/>
    </row>
    <row r="65" spans="1:12" ht="22.5" customHeight="1">
      <c r="A65" s="103"/>
      <c r="B65" s="287"/>
      <c r="C65" s="230"/>
      <c r="D65" s="254"/>
      <c r="E65" s="146"/>
      <c r="F65" s="258"/>
      <c r="G65" s="254"/>
      <c r="H65" s="258"/>
      <c r="I65" s="181"/>
      <c r="K65" s="190"/>
    </row>
    <row r="66" spans="1:12" ht="22.5" customHeight="1">
      <c r="A66" s="103"/>
      <c r="B66" s="287"/>
      <c r="C66" s="230"/>
      <c r="D66" s="254"/>
      <c r="E66" s="146"/>
      <c r="F66" s="258"/>
      <c r="G66" s="254"/>
      <c r="H66" s="258"/>
      <c r="I66" s="181"/>
      <c r="K66" s="190"/>
    </row>
    <row r="67" spans="1:12" ht="22.5" customHeight="1">
      <c r="A67" s="103"/>
      <c r="B67" s="128"/>
      <c r="C67" s="230"/>
      <c r="D67" s="254"/>
      <c r="E67" s="146"/>
      <c r="F67" s="258"/>
      <c r="G67" s="254"/>
      <c r="H67" s="258"/>
      <c r="I67" s="181"/>
      <c r="K67" s="190"/>
    </row>
    <row r="68" spans="1:12" ht="22.5" customHeight="1">
      <c r="A68" s="103"/>
      <c r="B68" s="128"/>
      <c r="C68" s="230"/>
      <c r="D68" s="165"/>
      <c r="E68" s="146"/>
      <c r="F68" s="146"/>
      <c r="G68" s="165"/>
      <c r="H68" s="146"/>
      <c r="I68" s="181"/>
      <c r="K68" s="190"/>
    </row>
    <row r="69" spans="1:12" ht="22.5" customHeight="1">
      <c r="A69" s="103"/>
      <c r="B69" s="287"/>
      <c r="C69" s="230"/>
      <c r="D69" s="165"/>
      <c r="E69" s="146"/>
      <c r="F69" s="258"/>
      <c r="G69" s="254"/>
      <c r="H69" s="258"/>
      <c r="I69" s="181"/>
      <c r="K69" s="190"/>
    </row>
    <row r="70" spans="1:12" ht="22.5" customHeight="1">
      <c r="A70" s="103"/>
      <c r="B70" s="287"/>
      <c r="C70" s="230"/>
      <c r="D70" s="165"/>
      <c r="E70" s="146"/>
      <c r="F70" s="146"/>
      <c r="G70" s="254"/>
      <c r="H70" s="258"/>
      <c r="I70" s="181"/>
      <c r="K70" s="277"/>
    </row>
    <row r="71" spans="1:12" ht="22.5" customHeight="1">
      <c r="A71" s="104"/>
      <c r="B71" s="287"/>
      <c r="C71" s="230"/>
      <c r="D71" s="166"/>
      <c r="E71" s="148"/>
      <c r="F71" s="148"/>
      <c r="G71" s="166"/>
      <c r="H71" s="276"/>
      <c r="I71" s="244"/>
    </row>
    <row r="72" spans="1:12" ht="22.5" customHeight="1">
      <c r="A72" s="104"/>
      <c r="B72" s="287"/>
      <c r="C72" s="230"/>
      <c r="D72" s="166"/>
      <c r="E72" s="276"/>
      <c r="F72" s="276"/>
      <c r="G72" s="166"/>
      <c r="H72" s="276"/>
      <c r="I72" s="244"/>
    </row>
    <row r="73" spans="1:12" ht="22.5" customHeight="1">
      <c r="A73" s="103"/>
      <c r="B73" s="287"/>
      <c r="C73" s="230"/>
      <c r="D73" s="254"/>
      <c r="E73" s="146"/>
      <c r="F73" s="258"/>
      <c r="G73" s="254"/>
      <c r="H73" s="258"/>
      <c r="I73" s="181"/>
    </row>
    <row r="74" spans="1:12" ht="22.5" customHeight="1">
      <c r="A74" s="103"/>
      <c r="B74" s="287"/>
      <c r="C74" s="230"/>
      <c r="D74" s="254"/>
      <c r="E74" s="146"/>
      <c r="F74" s="258"/>
      <c r="G74" s="254"/>
      <c r="H74" s="258"/>
      <c r="I74" s="181"/>
    </row>
    <row r="75" spans="1:12" ht="22.5" customHeight="1">
      <c r="A75" s="103"/>
      <c r="B75" s="287"/>
      <c r="C75" s="230"/>
      <c r="D75" s="254"/>
      <c r="E75" s="146"/>
      <c r="F75" s="146"/>
      <c r="G75" s="254"/>
      <c r="H75" s="258"/>
      <c r="I75" s="181"/>
    </row>
    <row r="76" spans="1:12" ht="22.5" customHeight="1">
      <c r="A76" s="103"/>
      <c r="B76" s="287"/>
      <c r="C76" s="230"/>
      <c r="D76" s="254"/>
      <c r="E76" s="146"/>
      <c r="F76" s="258"/>
      <c r="G76" s="254"/>
      <c r="H76" s="258"/>
      <c r="I76" s="181"/>
    </row>
    <row r="77" spans="1:12" ht="22.5" customHeight="1">
      <c r="A77" s="103"/>
      <c r="B77" s="287"/>
      <c r="C77" s="230"/>
      <c r="D77" s="254"/>
      <c r="E77" s="146"/>
      <c r="F77" s="258"/>
      <c r="G77" s="254"/>
      <c r="H77" s="258"/>
      <c r="I77" s="181"/>
    </row>
    <row r="78" spans="1:12" ht="22.5" customHeight="1">
      <c r="A78" s="103"/>
      <c r="B78" s="287"/>
      <c r="C78" s="230"/>
      <c r="D78" s="254"/>
      <c r="E78" s="146"/>
      <c r="F78" s="258"/>
      <c r="G78" s="254"/>
      <c r="H78" s="258"/>
      <c r="I78" s="181"/>
      <c r="K78" s="221">
        <f>SUMIF(C58:C80,"立候補準備",B58:B80)</f>
        <v>0</v>
      </c>
      <c r="L78" s="223" t="s">
        <v>39</v>
      </c>
    </row>
    <row r="79" spans="1:12" ht="22.5" customHeight="1">
      <c r="A79" s="103"/>
      <c r="B79" s="287"/>
      <c r="C79" s="230"/>
      <c r="D79" s="254"/>
      <c r="E79" s="146"/>
      <c r="F79" s="258"/>
      <c r="G79" s="254"/>
      <c r="H79" s="258"/>
      <c r="I79" s="181"/>
      <c r="K79" s="221">
        <f>SUMIF(C58:C80,"選 挙 運 動",B58:B80)</f>
        <v>0</v>
      </c>
      <c r="L79" s="223" t="s">
        <v>48</v>
      </c>
    </row>
    <row r="80" spans="1:12" ht="22.5" customHeight="1">
      <c r="A80" s="274"/>
      <c r="B80" s="228"/>
      <c r="C80" s="230"/>
      <c r="D80" s="264"/>
      <c r="E80" s="265"/>
      <c r="F80" s="266"/>
      <c r="G80" s="264"/>
      <c r="H80" s="266"/>
      <c r="I80" s="270"/>
      <c r="K80" s="221">
        <f>SUM(K78:K79)</f>
        <v>0</v>
      </c>
    </row>
    <row r="81" spans="1:11" ht="18.75" customHeight="1">
      <c r="A81" s="227" t="s">
        <v>15</v>
      </c>
      <c r="B81" s="229">
        <f>SUM(B58:B80)</f>
        <v>0</v>
      </c>
      <c r="C81" s="231" t="s">
        <v>169</v>
      </c>
      <c r="D81" s="237"/>
      <c r="E81" s="235"/>
      <c r="F81" s="236"/>
      <c r="G81" s="237"/>
      <c r="H81" s="242"/>
      <c r="I81" s="272"/>
      <c r="K81" s="222" t="str">
        <f>IF(K80=B81,"OK","NG")</f>
        <v>OK</v>
      </c>
    </row>
    <row r="82" spans="1:11" ht="18.75" customHeight="1">
      <c r="A82" s="225" t="s">
        <v>173</v>
      </c>
      <c r="B82" s="126"/>
      <c r="D82" s="135"/>
      <c r="E82" s="126" t="str">
        <f>"（第"&amp;'【様式１】選挙運動費用収支報告書（表紙）'!$T$18&amp;"回）"</f>
        <v>（第1回）</v>
      </c>
      <c r="I82" s="93" t="s">
        <v>184</v>
      </c>
      <c r="K82" s="190" t="str">
        <f>'【様式１】選挙運動費用収支報告書（表紙）'!$T$18&amp;"回目提出"</f>
        <v>1回目提出</v>
      </c>
    </row>
    <row r="83" spans="1:11" ht="15" customHeight="1">
      <c r="A83" s="101" t="s">
        <v>1</v>
      </c>
      <c r="B83" s="127" t="s">
        <v>100</v>
      </c>
      <c r="C83" s="113" t="s">
        <v>16</v>
      </c>
      <c r="D83" s="233" t="s">
        <v>8</v>
      </c>
      <c r="E83" s="113" t="s">
        <v>18</v>
      </c>
      <c r="F83" s="113"/>
      <c r="G83" s="113"/>
      <c r="H83" s="238" t="s">
        <v>176</v>
      </c>
      <c r="I83" s="179" t="s">
        <v>7</v>
      </c>
      <c r="K83" s="190"/>
    </row>
    <row r="84" spans="1:11" ht="15" customHeight="1">
      <c r="A84" s="102"/>
      <c r="B84" s="114"/>
      <c r="C84" s="114"/>
      <c r="D84" s="157"/>
      <c r="E84" s="157" t="s">
        <v>3</v>
      </c>
      <c r="F84" s="157" t="s">
        <v>2</v>
      </c>
      <c r="G84" s="114" t="s">
        <v>38</v>
      </c>
      <c r="H84" s="239"/>
      <c r="I84" s="180"/>
      <c r="K84" s="190"/>
    </row>
    <row r="85" spans="1:11" ht="22.5" customHeight="1">
      <c r="A85" s="226"/>
      <c r="B85" s="287"/>
      <c r="C85" s="230"/>
      <c r="D85" s="254"/>
      <c r="E85" s="146"/>
      <c r="F85" s="258"/>
      <c r="G85" s="254"/>
      <c r="H85" s="258"/>
      <c r="I85" s="181"/>
      <c r="K85" s="190"/>
    </row>
    <row r="86" spans="1:11" ht="22.5" customHeight="1">
      <c r="A86" s="103"/>
      <c r="B86" s="287"/>
      <c r="C86" s="230"/>
      <c r="D86" s="254"/>
      <c r="E86" s="146"/>
      <c r="F86" s="258"/>
      <c r="G86" s="254"/>
      <c r="H86" s="146"/>
      <c r="I86" s="243"/>
      <c r="K86" s="190"/>
    </row>
    <row r="87" spans="1:11" ht="22.5" customHeight="1">
      <c r="A87" s="103"/>
      <c r="B87" s="287"/>
      <c r="C87" s="230"/>
      <c r="D87" s="165"/>
      <c r="E87" s="146"/>
      <c r="F87" s="258"/>
      <c r="G87" s="254"/>
      <c r="H87" s="258"/>
      <c r="I87" s="181"/>
      <c r="K87" s="190"/>
    </row>
    <row r="88" spans="1:11" ht="22.5" customHeight="1">
      <c r="A88" s="103"/>
      <c r="B88" s="287"/>
      <c r="C88" s="230"/>
      <c r="D88" s="254"/>
      <c r="E88" s="146"/>
      <c r="F88" s="258"/>
      <c r="G88" s="254"/>
      <c r="H88" s="258"/>
      <c r="I88" s="181"/>
      <c r="K88" s="190"/>
    </row>
    <row r="89" spans="1:11" ht="22.5" customHeight="1">
      <c r="A89" s="103"/>
      <c r="B89" s="287"/>
      <c r="C89" s="230"/>
      <c r="D89" s="165"/>
      <c r="E89" s="146"/>
      <c r="F89" s="258"/>
      <c r="G89" s="254"/>
      <c r="H89" s="258"/>
      <c r="I89" s="181"/>
      <c r="K89" s="190"/>
    </row>
    <row r="90" spans="1:11" ht="22.5" customHeight="1">
      <c r="A90" s="103"/>
      <c r="B90" s="287"/>
      <c r="C90" s="230"/>
      <c r="D90" s="255"/>
      <c r="E90" s="146"/>
      <c r="F90" s="258"/>
      <c r="G90" s="254"/>
      <c r="H90" s="258"/>
      <c r="I90" s="181"/>
      <c r="K90" s="190"/>
    </row>
    <row r="91" spans="1:11" ht="22.5" customHeight="1">
      <c r="A91" s="103"/>
      <c r="B91" s="287"/>
      <c r="C91" s="230"/>
      <c r="D91" s="254"/>
      <c r="E91" s="146"/>
      <c r="F91" s="258"/>
      <c r="G91" s="254"/>
      <c r="H91" s="258"/>
      <c r="I91" s="181"/>
      <c r="K91" s="190"/>
    </row>
    <row r="92" spans="1:11" ht="22.5" customHeight="1">
      <c r="A92" s="103"/>
      <c r="B92" s="287"/>
      <c r="C92" s="230"/>
      <c r="D92" s="254"/>
      <c r="E92" s="146"/>
      <c r="F92" s="258"/>
      <c r="G92" s="254"/>
      <c r="H92" s="258"/>
      <c r="I92" s="181"/>
      <c r="K92" s="190"/>
    </row>
    <row r="93" spans="1:11" ht="22.5" customHeight="1">
      <c r="A93" s="103"/>
      <c r="B93" s="287"/>
      <c r="C93" s="230"/>
      <c r="D93" s="254"/>
      <c r="E93" s="146"/>
      <c r="F93" s="258"/>
      <c r="G93" s="254"/>
      <c r="H93" s="258"/>
      <c r="I93" s="181"/>
      <c r="K93" s="190"/>
    </row>
    <row r="94" spans="1:11" ht="22.5" customHeight="1">
      <c r="A94" s="103"/>
      <c r="B94" s="128"/>
      <c r="C94" s="230"/>
      <c r="D94" s="254"/>
      <c r="E94" s="146"/>
      <c r="F94" s="258"/>
      <c r="G94" s="254"/>
      <c r="H94" s="258"/>
      <c r="I94" s="181"/>
      <c r="K94" s="190"/>
    </row>
    <row r="95" spans="1:11" ht="22.5" customHeight="1">
      <c r="A95" s="103"/>
      <c r="B95" s="128"/>
      <c r="C95" s="230"/>
      <c r="D95" s="165"/>
      <c r="E95" s="146"/>
      <c r="F95" s="146"/>
      <c r="G95" s="165"/>
      <c r="H95" s="146"/>
      <c r="I95" s="181"/>
      <c r="K95" s="190"/>
    </row>
    <row r="96" spans="1:11" ht="22.5" customHeight="1">
      <c r="A96" s="103"/>
      <c r="B96" s="287"/>
      <c r="C96" s="230"/>
      <c r="D96" s="165"/>
      <c r="E96" s="146"/>
      <c r="F96" s="258"/>
      <c r="G96" s="254"/>
      <c r="H96" s="258"/>
      <c r="I96" s="181"/>
      <c r="K96" s="190"/>
    </row>
    <row r="97" spans="1:12" ht="22.5" customHeight="1">
      <c r="A97" s="103"/>
      <c r="B97" s="287"/>
      <c r="C97" s="230"/>
      <c r="D97" s="165"/>
      <c r="E97" s="146"/>
      <c r="F97" s="146"/>
      <c r="G97" s="254"/>
      <c r="H97" s="258"/>
      <c r="I97" s="181"/>
      <c r="K97" s="277"/>
    </row>
    <row r="98" spans="1:12" ht="22.5" customHeight="1">
      <c r="A98" s="104"/>
      <c r="B98" s="287"/>
      <c r="C98" s="230"/>
      <c r="D98" s="166"/>
      <c r="E98" s="148"/>
      <c r="F98" s="148"/>
      <c r="G98" s="166"/>
      <c r="H98" s="276"/>
      <c r="I98" s="244"/>
    </row>
    <row r="99" spans="1:12" ht="22.5" customHeight="1">
      <c r="A99" s="104"/>
      <c r="B99" s="287"/>
      <c r="C99" s="230"/>
      <c r="D99" s="166"/>
      <c r="E99" s="276"/>
      <c r="F99" s="276"/>
      <c r="G99" s="166"/>
      <c r="H99" s="276"/>
      <c r="I99" s="244"/>
    </row>
    <row r="100" spans="1:12" ht="22.5" customHeight="1">
      <c r="A100" s="103"/>
      <c r="B100" s="287"/>
      <c r="C100" s="230"/>
      <c r="D100" s="254"/>
      <c r="E100" s="146"/>
      <c r="F100" s="258"/>
      <c r="G100" s="254"/>
      <c r="H100" s="258"/>
      <c r="I100" s="181"/>
    </row>
    <row r="101" spans="1:12" ht="22.5" customHeight="1">
      <c r="A101" s="103"/>
      <c r="B101" s="128"/>
      <c r="C101" s="230"/>
      <c r="D101" s="254"/>
      <c r="E101" s="146"/>
      <c r="F101" s="258"/>
      <c r="G101" s="254"/>
      <c r="H101" s="258"/>
      <c r="I101" s="181"/>
    </row>
    <row r="102" spans="1:12" ht="22.5" customHeight="1">
      <c r="A102" s="103"/>
      <c r="B102" s="128"/>
      <c r="C102" s="230"/>
      <c r="D102" s="254"/>
      <c r="E102" s="146"/>
      <c r="F102" s="146"/>
      <c r="G102" s="254"/>
      <c r="H102" s="258"/>
      <c r="I102" s="181"/>
    </row>
    <row r="103" spans="1:12" ht="22.5" customHeight="1">
      <c r="A103" s="103"/>
      <c r="B103" s="287"/>
      <c r="C103" s="230"/>
      <c r="D103" s="254"/>
      <c r="E103" s="146"/>
      <c r="F103" s="258"/>
      <c r="G103" s="254"/>
      <c r="H103" s="258"/>
      <c r="I103" s="181"/>
    </row>
    <row r="104" spans="1:12" ht="22.5" customHeight="1">
      <c r="A104" s="103"/>
      <c r="B104" s="287"/>
      <c r="C104" s="230"/>
      <c r="D104" s="254"/>
      <c r="E104" s="146"/>
      <c r="F104" s="258"/>
      <c r="G104" s="254"/>
      <c r="H104" s="258"/>
      <c r="I104" s="181"/>
    </row>
    <row r="105" spans="1:12" ht="22.5" customHeight="1">
      <c r="A105" s="103"/>
      <c r="B105" s="287"/>
      <c r="C105" s="230"/>
      <c r="D105" s="254"/>
      <c r="E105" s="146"/>
      <c r="F105" s="258"/>
      <c r="G105" s="254"/>
      <c r="H105" s="258"/>
      <c r="I105" s="181"/>
      <c r="K105" s="221">
        <f>SUMIF(C85:C107,"立候補準備",B85:B107)</f>
        <v>0</v>
      </c>
      <c r="L105" s="223" t="s">
        <v>39</v>
      </c>
    </row>
    <row r="106" spans="1:12" ht="22.5" customHeight="1">
      <c r="A106" s="103"/>
      <c r="B106" s="287"/>
      <c r="C106" s="230"/>
      <c r="D106" s="254"/>
      <c r="E106" s="146"/>
      <c r="F106" s="258"/>
      <c r="G106" s="254"/>
      <c r="H106" s="258"/>
      <c r="I106" s="181"/>
      <c r="K106" s="221">
        <f>SUMIF(C85:C107,"選 挙 運 動",B85:B107)</f>
        <v>0</v>
      </c>
      <c r="L106" s="223" t="s">
        <v>48</v>
      </c>
    </row>
    <row r="107" spans="1:12" ht="22.5" customHeight="1">
      <c r="A107" s="274"/>
      <c r="B107" s="228"/>
      <c r="C107" s="230"/>
      <c r="D107" s="264"/>
      <c r="E107" s="265"/>
      <c r="F107" s="266"/>
      <c r="G107" s="264"/>
      <c r="H107" s="266"/>
      <c r="I107" s="270"/>
      <c r="K107" s="221">
        <f>SUM(K105:K106)</f>
        <v>0</v>
      </c>
    </row>
    <row r="108" spans="1:12" ht="18.75" customHeight="1">
      <c r="A108" s="227" t="s">
        <v>15</v>
      </c>
      <c r="B108" s="229">
        <f>SUM(B85:B107)</f>
        <v>0</v>
      </c>
      <c r="C108" s="231" t="s">
        <v>192</v>
      </c>
      <c r="D108" s="237"/>
      <c r="E108" s="235"/>
      <c r="F108" s="236"/>
      <c r="G108" s="237"/>
      <c r="H108" s="242"/>
      <c r="I108" s="272"/>
      <c r="K108" s="222" t="str">
        <f>IF(K107=B108,"OK","NG")</f>
        <v>OK</v>
      </c>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1">
    <dataValidation type="list" allowBlank="1" showDropDown="0" showInputMessage="1" showErrorMessage="1" sqref="C58:C80 C85:C107 C4:C26 C31:C53">
      <formula1>$L$24:$L$25</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16">
    <tabColor rgb="FFFFFF00"/>
  </sheetPr>
  <dimension ref="A1:V31"/>
  <sheetViews>
    <sheetView view="pageBreakPreview" zoomScale="85" zoomScaleSheetLayoutView="85" workbookViewId="0">
      <selection activeCell="S12" sqref="S12"/>
    </sheetView>
  </sheetViews>
  <sheetFormatPr defaultColWidth="9" defaultRowHeight="13.5"/>
  <cols>
    <col min="1" max="1" width="2.77734375" style="99" customWidth="1"/>
    <col min="2" max="2" width="13.375" style="99" customWidth="1"/>
    <col min="3" max="3" width="5.25" style="99" customWidth="1"/>
    <col min="4" max="4" width="5.125" style="99" customWidth="1"/>
    <col min="5" max="5" width="3.875" style="99" customWidth="1"/>
    <col min="6" max="6" width="5.125" style="99" customWidth="1"/>
    <col min="7" max="9" width="3.875" style="99" customWidth="1"/>
    <col min="10" max="10" width="18.77734375" style="99" customWidth="1"/>
    <col min="11" max="11" width="3.77734375" style="99" customWidth="1"/>
    <col min="12" max="12" width="17.44140625" style="99" customWidth="1"/>
    <col min="13" max="13" width="12.44140625" style="99" customWidth="1"/>
    <col min="14" max="14" width="20" style="99" customWidth="1"/>
    <col min="15" max="15" width="6.21875" style="99" customWidth="1"/>
    <col min="16" max="16" width="11.88671875" style="99" customWidth="1"/>
    <col min="17" max="17" width="2" style="99" customWidth="1"/>
    <col min="18" max="16384" width="9" style="99"/>
  </cols>
  <sheetData>
    <row r="1" spans="1:22" ht="18.75" customHeight="1">
      <c r="A1" s="100" t="s">
        <v>55</v>
      </c>
      <c r="B1" s="112" t="s">
        <v>107</v>
      </c>
      <c r="C1" s="112"/>
      <c r="D1" s="112"/>
      <c r="E1" s="126"/>
      <c r="F1" s="126"/>
      <c r="G1" s="214"/>
      <c r="H1" s="214"/>
      <c r="I1" s="135"/>
      <c r="J1" s="360" t="str">
        <f>"（第"&amp;'【様式１】選挙運動費用収支報告書（表紙）'!$T$18&amp;"回）"</f>
        <v>（第1回）</v>
      </c>
      <c r="K1" s="214"/>
      <c r="O1" s="396" t="s">
        <v>186</v>
      </c>
      <c r="P1" s="396"/>
      <c r="R1" s="413" t="str">
        <f>'【様式１】選挙運動費用収支報告書（表紙）'!$T$18&amp;"回目提出"</f>
        <v>1回目提出</v>
      </c>
    </row>
    <row r="2" spans="1:22" ht="15" customHeight="1">
      <c r="A2" s="288"/>
      <c r="B2" s="296"/>
      <c r="C2" s="310" t="s">
        <v>109</v>
      </c>
      <c r="D2" s="321"/>
      <c r="E2" s="321"/>
      <c r="F2" s="321"/>
      <c r="G2" s="334"/>
      <c r="H2" s="342"/>
      <c r="I2" s="350"/>
      <c r="J2" s="361"/>
      <c r="K2" s="361"/>
      <c r="L2" s="361"/>
      <c r="M2" s="361"/>
      <c r="N2" s="391"/>
      <c r="O2" s="397"/>
      <c r="P2" s="402"/>
      <c r="R2" s="413"/>
    </row>
    <row r="3" spans="1:22" ht="15" customHeight="1">
      <c r="A3" s="289"/>
      <c r="B3" s="297"/>
      <c r="C3" s="311"/>
      <c r="D3" s="322"/>
      <c r="E3" s="322"/>
      <c r="F3" s="322"/>
      <c r="G3" s="335"/>
      <c r="H3" s="343"/>
      <c r="I3" s="351"/>
      <c r="J3" s="362"/>
      <c r="K3" s="372"/>
      <c r="L3" s="381"/>
      <c r="M3" s="389"/>
      <c r="N3" s="392"/>
      <c r="O3" s="398"/>
      <c r="P3" s="403"/>
      <c r="R3" s="413"/>
    </row>
    <row r="4" spans="1:22" ht="22.5" customHeight="1">
      <c r="A4" s="105" t="s">
        <v>65</v>
      </c>
      <c r="B4" s="298" t="s">
        <v>5</v>
      </c>
      <c r="C4" s="312">
        <f>SUM('【様式４-1】人件費:【様式４-10】雑費'!K24,'【様式４-1】人件費:【様式４-10】雑費'!K51,'【様式４-1】人件費:【様式４-10】雑費'!K78,'【様式４-1】人件費:【様式４-10】雑費'!K105)</f>
        <v>0</v>
      </c>
      <c r="D4" s="323"/>
      <c r="E4" s="323"/>
      <c r="F4" s="323"/>
      <c r="G4" s="336"/>
      <c r="H4" s="344"/>
      <c r="I4" s="352"/>
      <c r="J4" s="363"/>
      <c r="K4" s="373"/>
      <c r="L4" s="382"/>
      <c r="M4" s="382"/>
      <c r="N4" s="382"/>
      <c r="O4" s="363"/>
      <c r="P4" s="404"/>
      <c r="R4" s="413"/>
      <c r="S4" s="191" t="s">
        <v>152</v>
      </c>
      <c r="V4" s="414">
        <f>SUM('【様式４-1】人件費:【様式４-10】雑費'!K24)</f>
        <v>0</v>
      </c>
    </row>
    <row r="5" spans="1:22" ht="22.5" customHeight="1">
      <c r="A5" s="105"/>
      <c r="B5" s="299" t="s">
        <v>10</v>
      </c>
      <c r="C5" s="312">
        <f>SUM('【様式４-1】人件費:【様式４-10】雑費'!K25,'【様式４-1】人件費:【様式４-10】雑費'!K52,'【様式４-1】人件費:【様式４-10】雑費'!K79,'【様式４-1】人件費:【様式４-10】雑費'!K106)</f>
        <v>0</v>
      </c>
      <c r="D5" s="323"/>
      <c r="E5" s="323"/>
      <c r="F5" s="323"/>
      <c r="G5" s="336"/>
      <c r="H5" s="344"/>
      <c r="I5" s="353"/>
      <c r="J5" s="363"/>
      <c r="K5" s="373"/>
      <c r="L5" s="382"/>
      <c r="M5" s="382"/>
      <c r="N5" s="382"/>
      <c r="O5" s="363"/>
      <c r="P5" s="404"/>
      <c r="R5" s="413"/>
      <c r="S5" s="191" t="s">
        <v>152</v>
      </c>
    </row>
    <row r="6" spans="1:22" ht="22.5" customHeight="1">
      <c r="A6" s="106"/>
      <c r="B6" s="119" t="s">
        <v>6</v>
      </c>
      <c r="C6" s="313">
        <f>SUM(C4:G5)</f>
        <v>0</v>
      </c>
      <c r="D6" s="324"/>
      <c r="E6" s="324"/>
      <c r="F6" s="324"/>
      <c r="G6" s="337"/>
      <c r="H6" s="345"/>
      <c r="I6" s="354"/>
      <c r="J6" s="364"/>
      <c r="K6" s="374"/>
      <c r="L6" s="383"/>
      <c r="M6" s="383"/>
      <c r="N6" s="383"/>
      <c r="O6" s="364"/>
      <c r="P6" s="405"/>
      <c r="R6" s="413"/>
      <c r="S6" s="191" t="s">
        <v>152</v>
      </c>
    </row>
    <row r="7" spans="1:22" ht="22.5" customHeight="1">
      <c r="A7" s="107" t="s">
        <v>35</v>
      </c>
      <c r="B7" s="300" t="s">
        <v>5</v>
      </c>
      <c r="C7" s="314"/>
      <c r="D7" s="325"/>
      <c r="E7" s="325"/>
      <c r="F7" s="325"/>
      <c r="G7" s="338"/>
      <c r="H7" s="346"/>
      <c r="I7" s="355"/>
      <c r="J7" s="365"/>
      <c r="K7" s="375"/>
      <c r="L7" s="384"/>
      <c r="M7" s="384"/>
      <c r="N7" s="384"/>
      <c r="O7" s="365"/>
      <c r="P7" s="406"/>
      <c r="R7" s="413"/>
      <c r="S7" s="192" t="s">
        <v>41</v>
      </c>
    </row>
    <row r="8" spans="1:22" ht="22.5" customHeight="1">
      <c r="A8" s="105"/>
      <c r="B8" s="299" t="s">
        <v>10</v>
      </c>
      <c r="C8" s="315"/>
      <c r="D8" s="326"/>
      <c r="E8" s="326"/>
      <c r="F8" s="326"/>
      <c r="G8" s="339"/>
      <c r="H8" s="344"/>
      <c r="I8" s="353"/>
      <c r="J8" s="363"/>
      <c r="K8" s="373"/>
      <c r="L8" s="382"/>
      <c r="M8" s="382"/>
      <c r="N8" s="382"/>
      <c r="O8" s="363"/>
      <c r="P8" s="404"/>
      <c r="R8" s="413"/>
      <c r="S8" s="192" t="s">
        <v>41</v>
      </c>
    </row>
    <row r="9" spans="1:22" ht="22.5" customHeight="1">
      <c r="A9" s="108"/>
      <c r="B9" s="121" t="s">
        <v>6</v>
      </c>
      <c r="C9" s="313">
        <f>SUM(C7:G8)</f>
        <v>0</v>
      </c>
      <c r="D9" s="324"/>
      <c r="E9" s="324">
        <f>SUM(E7:G8)</f>
        <v>0</v>
      </c>
      <c r="F9" s="324"/>
      <c r="G9" s="337"/>
      <c r="H9" s="345"/>
      <c r="I9" s="354"/>
      <c r="J9" s="366"/>
      <c r="K9" s="376"/>
      <c r="L9" s="385"/>
      <c r="M9" s="385"/>
      <c r="N9" s="385"/>
      <c r="O9" s="366"/>
      <c r="P9" s="407"/>
      <c r="R9" s="413"/>
      <c r="S9" s="191" t="s">
        <v>152</v>
      </c>
    </row>
    <row r="10" spans="1:22" ht="22.5" customHeight="1">
      <c r="A10" s="109" t="s">
        <v>111</v>
      </c>
      <c r="B10" s="301" t="s">
        <v>5</v>
      </c>
      <c r="C10" s="316">
        <f>SUM(C4,C7)</f>
        <v>0</v>
      </c>
      <c r="D10" s="327"/>
      <c r="E10" s="327"/>
      <c r="F10" s="327"/>
      <c r="G10" s="340"/>
      <c r="H10" s="346"/>
      <c r="I10" s="355"/>
      <c r="J10" s="367"/>
      <c r="K10" s="377"/>
      <c r="L10" s="386"/>
      <c r="M10" s="386"/>
      <c r="N10" s="386"/>
      <c r="O10" s="367"/>
      <c r="P10" s="408"/>
      <c r="R10" s="413"/>
      <c r="S10" s="191" t="s">
        <v>152</v>
      </c>
    </row>
    <row r="11" spans="1:22" ht="22.5" customHeight="1">
      <c r="A11" s="105"/>
      <c r="B11" s="299" t="s">
        <v>10</v>
      </c>
      <c r="C11" s="312">
        <f>SUM(C5,C8)</f>
        <v>0</v>
      </c>
      <c r="D11" s="323"/>
      <c r="E11" s="323"/>
      <c r="F11" s="323"/>
      <c r="G11" s="336"/>
      <c r="H11" s="344"/>
      <c r="I11" s="353"/>
      <c r="J11" s="363"/>
      <c r="K11" s="373"/>
      <c r="L11" s="382"/>
      <c r="M11" s="382"/>
      <c r="N11" s="382"/>
      <c r="O11" s="363"/>
      <c r="P11" s="404"/>
      <c r="R11" s="413"/>
      <c r="S11" s="191" t="s">
        <v>152</v>
      </c>
    </row>
    <row r="12" spans="1:22" ht="22.5" customHeight="1">
      <c r="A12" s="106"/>
      <c r="B12" s="119" t="s">
        <v>25</v>
      </c>
      <c r="C12" s="317">
        <f>SUM(C11,C10)</f>
        <v>0</v>
      </c>
      <c r="D12" s="328"/>
      <c r="E12" s="328"/>
      <c r="F12" s="328"/>
      <c r="G12" s="341"/>
      <c r="H12" s="347"/>
      <c r="I12" s="356"/>
      <c r="J12" s="368"/>
      <c r="K12" s="378"/>
      <c r="L12" s="387"/>
      <c r="M12" s="387"/>
      <c r="N12" s="387"/>
      <c r="O12" s="368"/>
      <c r="P12" s="409"/>
      <c r="R12" s="413"/>
      <c r="S12" s="191" t="s">
        <v>152</v>
      </c>
    </row>
    <row r="13" spans="1:22" ht="18.75" customHeight="1">
      <c r="A13" s="290" t="s">
        <v>154</v>
      </c>
      <c r="B13" s="302"/>
      <c r="C13" s="215" t="s">
        <v>27</v>
      </c>
      <c r="D13" s="197"/>
      <c r="E13" s="197"/>
      <c r="F13" s="197"/>
      <c r="G13" s="197"/>
      <c r="H13" s="197"/>
      <c r="I13" s="201"/>
      <c r="J13" s="215" t="s">
        <v>28</v>
      </c>
      <c r="K13" s="201"/>
      <c r="L13" s="124" t="s">
        <v>30</v>
      </c>
      <c r="M13" s="124"/>
      <c r="N13" s="124" t="s">
        <v>19</v>
      </c>
      <c r="O13" s="215"/>
      <c r="P13" s="410"/>
    </row>
    <row r="14" spans="1:22" ht="18.75" customHeight="1">
      <c r="A14" s="291"/>
      <c r="B14" s="303"/>
      <c r="C14" s="318" t="s">
        <v>167</v>
      </c>
      <c r="D14" s="329"/>
      <c r="E14" s="329"/>
      <c r="F14" s="329"/>
      <c r="G14" s="329"/>
      <c r="H14" s="329"/>
      <c r="I14" s="357"/>
      <c r="J14" s="369"/>
      <c r="K14" s="379" t="s">
        <v>22</v>
      </c>
      <c r="L14" s="275"/>
      <c r="M14" s="390" t="s">
        <v>58</v>
      </c>
      <c r="N14" s="393">
        <f>J14*L14</f>
        <v>0</v>
      </c>
      <c r="O14" s="399"/>
      <c r="P14" s="411" t="s">
        <v>71</v>
      </c>
      <c r="R14" s="192" t="s">
        <v>199</v>
      </c>
    </row>
    <row r="15" spans="1:22" ht="18.75" customHeight="1">
      <c r="A15" s="291"/>
      <c r="B15" s="303"/>
      <c r="C15" s="318" t="s">
        <v>168</v>
      </c>
      <c r="D15" s="329"/>
      <c r="E15" s="329"/>
      <c r="F15" s="329"/>
      <c r="G15" s="329"/>
      <c r="H15" s="329"/>
      <c r="I15" s="357"/>
      <c r="J15" s="369"/>
      <c r="K15" s="379" t="s">
        <v>22</v>
      </c>
      <c r="L15" s="275"/>
      <c r="M15" s="390" t="s">
        <v>58</v>
      </c>
      <c r="N15" s="393">
        <f>J15*L15</f>
        <v>0</v>
      </c>
      <c r="O15" s="399"/>
      <c r="P15" s="411" t="s">
        <v>71</v>
      </c>
      <c r="R15" s="192" t="s">
        <v>112</v>
      </c>
    </row>
    <row r="16" spans="1:22" ht="18.75" customHeight="1">
      <c r="A16" s="292"/>
      <c r="B16" s="304"/>
      <c r="C16" s="319" t="s">
        <v>6</v>
      </c>
      <c r="D16" s="330"/>
      <c r="E16" s="330"/>
      <c r="F16" s="330"/>
      <c r="G16" s="330"/>
      <c r="H16" s="330"/>
      <c r="I16" s="358"/>
      <c r="J16" s="370"/>
      <c r="K16" s="380"/>
      <c r="L16" s="388"/>
      <c r="M16" s="388"/>
      <c r="N16" s="394">
        <f>SUM(N14:O15)</f>
        <v>0</v>
      </c>
      <c r="O16" s="400"/>
      <c r="P16" s="412" t="s">
        <v>71</v>
      </c>
    </row>
    <row r="17" spans="1:18" ht="14.25" customHeight="1">
      <c r="A17" s="293"/>
      <c r="B17" s="306"/>
      <c r="C17" s="306"/>
      <c r="D17" s="306"/>
      <c r="E17" s="306"/>
      <c r="F17" s="306"/>
      <c r="G17" s="306"/>
      <c r="H17" s="306"/>
      <c r="I17" s="306"/>
      <c r="J17" s="306"/>
      <c r="K17" s="306"/>
      <c r="L17" s="306"/>
      <c r="M17" s="306"/>
      <c r="N17" s="306"/>
      <c r="O17" s="306"/>
      <c r="P17" s="306"/>
    </row>
    <row r="18" spans="1:18" ht="14.25" customHeight="1">
      <c r="A18" s="293"/>
      <c r="B18" s="306"/>
      <c r="C18" s="306"/>
      <c r="D18" s="306"/>
      <c r="E18" s="306"/>
      <c r="F18" s="306"/>
      <c r="G18" s="306"/>
      <c r="H18" s="306"/>
      <c r="I18" s="306"/>
      <c r="J18" s="306"/>
      <c r="K18" s="306"/>
      <c r="L18" s="306"/>
      <c r="M18" s="306"/>
      <c r="N18" s="306"/>
      <c r="O18" s="306"/>
      <c r="P18" s="306"/>
    </row>
    <row r="19" spans="1:18" ht="14.25" customHeight="1">
      <c r="A19" s="293"/>
      <c r="B19" s="305"/>
      <c r="C19" s="305"/>
      <c r="D19" s="305"/>
      <c r="E19" s="305"/>
      <c r="F19" s="305"/>
      <c r="G19" s="305"/>
      <c r="H19" s="305"/>
      <c r="I19" s="305"/>
      <c r="J19" s="305"/>
      <c r="K19" s="305"/>
      <c r="L19" s="305"/>
      <c r="M19" s="305"/>
      <c r="N19" s="305"/>
      <c r="O19" s="305"/>
      <c r="P19" s="305"/>
    </row>
    <row r="20" spans="1:18" ht="22.5" customHeight="1">
      <c r="B20" s="307" t="s">
        <v>4</v>
      </c>
      <c r="C20" s="307"/>
      <c r="D20" s="307"/>
      <c r="E20" s="307"/>
      <c r="F20" s="307"/>
      <c r="G20" s="307"/>
      <c r="H20" s="307"/>
      <c r="I20" s="307"/>
      <c r="J20" s="307"/>
      <c r="K20" s="307"/>
      <c r="L20" s="307"/>
      <c r="M20" s="307"/>
      <c r="N20" s="307"/>
      <c r="O20" s="401"/>
    </row>
    <row r="21" spans="1:18" ht="27" customHeight="1">
      <c r="B21" s="308"/>
      <c r="C21" s="308" t="s">
        <v>177</v>
      </c>
      <c r="D21" s="331">
        <v>6</v>
      </c>
      <c r="E21" s="308" t="s">
        <v>13</v>
      </c>
      <c r="F21" s="332"/>
      <c r="G21" s="308" t="s">
        <v>31</v>
      </c>
      <c r="H21" s="332"/>
      <c r="I21" s="308" t="s">
        <v>72</v>
      </c>
      <c r="J21" s="371"/>
      <c r="K21" s="371"/>
      <c r="R21" s="192" t="s">
        <v>50</v>
      </c>
    </row>
    <row r="22" spans="1:18" ht="18.75" customHeight="1">
      <c r="B22" s="308"/>
      <c r="C22" s="320"/>
      <c r="D22" s="320"/>
      <c r="E22" s="320"/>
      <c r="F22" s="320"/>
      <c r="G22" s="320"/>
      <c r="H22" s="320"/>
      <c r="I22" s="359"/>
      <c r="J22" s="359"/>
      <c r="K22" s="359"/>
      <c r="L22" s="359"/>
    </row>
    <row r="23" spans="1:18" ht="27" customHeight="1">
      <c r="C23" s="320" t="s">
        <v>14</v>
      </c>
      <c r="D23" s="320"/>
      <c r="E23" s="320"/>
      <c r="F23" s="333" t="s">
        <v>37</v>
      </c>
      <c r="G23" s="333"/>
      <c r="H23" s="348"/>
      <c r="I23" s="348"/>
      <c r="J23" s="348"/>
      <c r="K23" s="348"/>
      <c r="L23" s="348"/>
      <c r="N23" s="395"/>
      <c r="O23" s="395"/>
      <c r="P23" s="395"/>
      <c r="R23" s="192" t="s">
        <v>50</v>
      </c>
    </row>
    <row r="24" spans="1:18" ht="27" customHeight="1">
      <c r="A24" s="294"/>
      <c r="B24" s="294"/>
      <c r="E24" s="39"/>
      <c r="F24" s="333" t="s">
        <v>77</v>
      </c>
      <c r="G24" s="333"/>
      <c r="H24" s="349"/>
      <c r="I24" s="349"/>
      <c r="J24" s="349"/>
      <c r="K24" s="349"/>
      <c r="L24" s="349"/>
      <c r="R24" s="192" t="s">
        <v>131</v>
      </c>
    </row>
    <row r="25" spans="1:18" ht="14.25" customHeight="1">
      <c r="A25" s="293"/>
      <c r="B25" s="306"/>
      <c r="C25" s="306"/>
      <c r="D25" s="306"/>
      <c r="E25" s="306"/>
      <c r="F25" s="306"/>
      <c r="G25" s="306"/>
      <c r="H25" s="306"/>
      <c r="I25" s="306"/>
      <c r="J25" s="306"/>
      <c r="K25" s="306"/>
      <c r="L25" s="306"/>
      <c r="M25" s="306"/>
      <c r="N25" s="306"/>
      <c r="O25" s="306"/>
      <c r="P25" s="306"/>
    </row>
    <row r="26" spans="1:18" ht="14.25" customHeight="1">
      <c r="A26" s="293"/>
      <c r="B26" s="306"/>
      <c r="C26" s="306"/>
      <c r="D26" s="306"/>
      <c r="E26" s="306"/>
      <c r="F26" s="306"/>
      <c r="G26" s="306"/>
      <c r="H26" s="306"/>
      <c r="I26" s="306"/>
      <c r="J26" s="306"/>
      <c r="K26" s="306"/>
      <c r="L26" s="306"/>
      <c r="M26" s="306"/>
      <c r="N26" s="306"/>
      <c r="O26" s="306"/>
      <c r="P26" s="306"/>
    </row>
    <row r="27" spans="1:18" ht="14.25" customHeight="1">
      <c r="A27" s="293"/>
      <c r="B27" s="306"/>
      <c r="C27" s="306"/>
      <c r="D27" s="306"/>
      <c r="E27" s="306"/>
      <c r="F27" s="306"/>
      <c r="G27" s="306"/>
      <c r="H27" s="306"/>
      <c r="I27" s="306"/>
      <c r="J27" s="306"/>
      <c r="K27" s="306"/>
      <c r="L27" s="306"/>
      <c r="M27" s="306"/>
      <c r="N27" s="306"/>
      <c r="O27" s="306"/>
      <c r="P27" s="306"/>
    </row>
    <row r="28" spans="1:18" ht="14.25" customHeight="1">
      <c r="A28" s="293"/>
      <c r="B28" s="306"/>
      <c r="C28" s="306"/>
      <c r="D28" s="306"/>
      <c r="E28" s="306"/>
      <c r="F28" s="306"/>
      <c r="G28" s="306"/>
      <c r="H28" s="306"/>
      <c r="I28" s="306"/>
      <c r="J28" s="306"/>
      <c r="K28" s="306"/>
      <c r="L28" s="306"/>
      <c r="M28" s="306"/>
      <c r="N28" s="306"/>
      <c r="O28" s="306"/>
      <c r="P28" s="306"/>
    </row>
    <row r="29" spans="1:18" ht="14.25" customHeight="1">
      <c r="A29" s="293"/>
      <c r="B29" s="306"/>
      <c r="C29" s="306"/>
      <c r="D29" s="306"/>
      <c r="E29" s="306"/>
      <c r="F29" s="306"/>
      <c r="G29" s="306"/>
      <c r="H29" s="306"/>
      <c r="I29" s="306"/>
      <c r="J29" s="306"/>
      <c r="K29" s="306"/>
      <c r="L29" s="306"/>
      <c r="M29" s="306"/>
      <c r="N29" s="306"/>
      <c r="O29" s="306"/>
      <c r="P29" s="306"/>
    </row>
    <row r="30" spans="1:18" ht="14.25" customHeight="1">
      <c r="A30" s="293"/>
      <c r="B30" s="306"/>
      <c r="C30" s="306"/>
      <c r="D30" s="306"/>
      <c r="E30" s="306"/>
      <c r="F30" s="306"/>
      <c r="G30" s="306"/>
      <c r="H30" s="306"/>
      <c r="I30" s="306"/>
      <c r="J30" s="306"/>
      <c r="K30" s="306"/>
      <c r="L30" s="306"/>
      <c r="M30" s="306"/>
      <c r="N30" s="306"/>
      <c r="O30" s="306"/>
      <c r="P30" s="306"/>
    </row>
    <row r="31" spans="1:18" ht="14.25" customHeight="1">
      <c r="A31" s="295"/>
      <c r="B31" s="309"/>
      <c r="C31" s="309"/>
      <c r="D31" s="309"/>
    </row>
  </sheetData>
  <mergeCells count="62">
    <mergeCell ref="O1:P1"/>
    <mergeCell ref="J2:M2"/>
    <mergeCell ref="J3:K3"/>
    <mergeCell ref="C4:G4"/>
    <mergeCell ref="H4:I4"/>
    <mergeCell ref="C5:G5"/>
    <mergeCell ref="H5:I5"/>
    <mergeCell ref="C6:G6"/>
    <mergeCell ref="H6:I6"/>
    <mergeCell ref="C7:G7"/>
    <mergeCell ref="H7:I7"/>
    <mergeCell ref="C8:G8"/>
    <mergeCell ref="H8:I8"/>
    <mergeCell ref="C9:G9"/>
    <mergeCell ref="H9:I9"/>
    <mergeCell ref="C10:G10"/>
    <mergeCell ref="H10:I10"/>
    <mergeCell ref="C11:G11"/>
    <mergeCell ref="H11:I11"/>
    <mergeCell ref="C12:G12"/>
    <mergeCell ref="H12:I12"/>
    <mergeCell ref="C13:I13"/>
    <mergeCell ref="J13:K13"/>
    <mergeCell ref="L13:M13"/>
    <mergeCell ref="N13:P13"/>
    <mergeCell ref="C14:I14"/>
    <mergeCell ref="N14:O14"/>
    <mergeCell ref="C15:I15"/>
    <mergeCell ref="N15:O15"/>
    <mergeCell ref="C16:I16"/>
    <mergeCell ref="J16:K16"/>
    <mergeCell ref="L16:M16"/>
    <mergeCell ref="N16:O16"/>
    <mergeCell ref="B17:P17"/>
    <mergeCell ref="B18:P18"/>
    <mergeCell ref="B19:P19"/>
    <mergeCell ref="B20:N20"/>
    <mergeCell ref="C22:E22"/>
    <mergeCell ref="F22:G22"/>
    <mergeCell ref="I22:L22"/>
    <mergeCell ref="C23:E23"/>
    <mergeCell ref="F23:G23"/>
    <mergeCell ref="H23:L23"/>
    <mergeCell ref="A24:B24"/>
    <mergeCell ref="F24:G24"/>
    <mergeCell ref="H24:L24"/>
    <mergeCell ref="B25:P25"/>
    <mergeCell ref="B26:P26"/>
    <mergeCell ref="B27:P27"/>
    <mergeCell ref="B28:P28"/>
    <mergeCell ref="B29:P29"/>
    <mergeCell ref="B30:P30"/>
    <mergeCell ref="A2:B3"/>
    <mergeCell ref="C2:G3"/>
    <mergeCell ref="H2:I3"/>
    <mergeCell ref="N2:N3"/>
    <mergeCell ref="O2:P3"/>
    <mergeCell ref="A4:A6"/>
    <mergeCell ref="A7:A9"/>
    <mergeCell ref="A10:A12"/>
    <mergeCell ref="A13:B16"/>
    <mergeCell ref="R1:R12"/>
  </mergeCells>
  <phoneticPr fontId="2"/>
  <pageMargins left="0.51181102362204722" right="0.39370078740157477" top="0.47244094488188981" bottom="0.31496062992125984" header="0.35433070866141736" footer="0.19685039370078738"/>
  <pageSetup paperSize="9" scale="97" fitToWidth="1" fitToHeight="1" orientation="landscape" usePrinterDefaults="1"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17">
    <tabColor rgb="FF7030A0"/>
  </sheetPr>
  <dimension ref="A1:R75"/>
  <sheetViews>
    <sheetView view="pageBreakPreview" zoomScale="85" zoomScaleSheetLayoutView="85" workbookViewId="0">
      <selection activeCell="E16" sqref="E16"/>
    </sheetView>
  </sheetViews>
  <sheetFormatPr defaultColWidth="9" defaultRowHeight="13.5"/>
  <cols>
    <col min="1" max="1" width="7.77734375" style="99" customWidth="1"/>
    <col min="2" max="2" width="2.6640625" style="99" customWidth="1"/>
    <col min="3" max="10" width="4.6640625" style="99" customWidth="1"/>
    <col min="11" max="11" width="12.44140625" style="99" bestFit="1" customWidth="1"/>
    <col min="12" max="12" width="30.6640625" style="99" customWidth="1"/>
    <col min="13" max="13" width="6.44140625" style="99" bestFit="1" customWidth="1"/>
    <col min="14" max="14" width="40.6640625" style="99" customWidth="1"/>
    <col min="15" max="15" width="5.5" style="99" customWidth="1"/>
    <col min="16" max="16384" width="9" style="99"/>
  </cols>
  <sheetData>
    <row r="1" spans="1:18" ht="18.75" customHeight="1">
      <c r="A1" s="100"/>
      <c r="B1" s="100"/>
      <c r="C1" s="100"/>
      <c r="D1" s="112"/>
      <c r="E1" s="126"/>
      <c r="F1" s="126"/>
      <c r="G1" s="126"/>
      <c r="H1" s="126"/>
      <c r="I1" s="126"/>
      <c r="J1" s="214"/>
      <c r="K1" s="135"/>
      <c r="L1" s="214"/>
      <c r="M1" s="39"/>
      <c r="N1" s="93" t="s">
        <v>110</v>
      </c>
      <c r="Q1" s="396"/>
      <c r="R1" s="396"/>
    </row>
    <row r="2" spans="1:18" ht="28.5">
      <c r="A2" s="415" t="s">
        <v>49</v>
      </c>
      <c r="B2" s="415"/>
      <c r="C2" s="415"/>
      <c r="D2" s="415"/>
      <c r="E2" s="415"/>
      <c r="F2" s="415"/>
      <c r="G2" s="415"/>
      <c r="H2" s="415"/>
      <c r="I2" s="415"/>
      <c r="J2" s="415"/>
      <c r="K2" s="415"/>
      <c r="L2" s="415"/>
      <c r="M2" s="415"/>
      <c r="N2" s="415"/>
    </row>
    <row r="4" spans="1:18" ht="18.75" customHeight="1">
      <c r="A4" s="416" t="s">
        <v>76</v>
      </c>
      <c r="B4" s="424"/>
      <c r="C4" s="424"/>
      <c r="D4" s="433"/>
      <c r="E4" s="439" t="s">
        <v>113</v>
      </c>
      <c r="F4" s="439"/>
      <c r="G4" s="439"/>
      <c r="H4" s="439"/>
      <c r="I4" s="439"/>
      <c r="J4" s="433"/>
      <c r="K4" s="433" t="s">
        <v>16</v>
      </c>
      <c r="L4" s="462" t="s">
        <v>8</v>
      </c>
      <c r="M4" s="469" t="s">
        <v>11</v>
      </c>
      <c r="N4" s="476"/>
    </row>
    <row r="5" spans="1:18" ht="18.75" customHeight="1">
      <c r="A5" s="417"/>
      <c r="B5" s="425"/>
      <c r="C5" s="425"/>
      <c r="D5" s="434"/>
      <c r="E5" s="434"/>
      <c r="F5" s="434"/>
      <c r="G5" s="434"/>
      <c r="H5" s="434"/>
      <c r="I5" s="434"/>
      <c r="J5" s="434"/>
      <c r="K5" s="434"/>
      <c r="L5" s="463"/>
      <c r="M5" s="470"/>
      <c r="N5" s="477"/>
    </row>
    <row r="6" spans="1:18" ht="30" customHeight="1">
      <c r="A6" s="418"/>
      <c r="B6" s="426"/>
      <c r="C6" s="426"/>
      <c r="D6" s="435"/>
      <c r="E6" s="440"/>
      <c r="F6" s="445"/>
      <c r="G6" s="445"/>
      <c r="H6" s="445"/>
      <c r="I6" s="445"/>
      <c r="J6" s="450"/>
      <c r="K6" s="455"/>
      <c r="L6" s="464"/>
      <c r="M6" s="471"/>
      <c r="N6" s="478"/>
      <c r="O6" s="126"/>
    </row>
    <row r="7" spans="1:18" ht="30" customHeight="1">
      <c r="A7" s="418"/>
      <c r="B7" s="426"/>
      <c r="C7" s="426"/>
      <c r="D7" s="435"/>
      <c r="E7" s="440"/>
      <c r="F7" s="445"/>
      <c r="G7" s="445"/>
      <c r="H7" s="445"/>
      <c r="I7" s="445"/>
      <c r="J7" s="450"/>
      <c r="K7" s="455"/>
      <c r="L7" s="464"/>
      <c r="M7" s="471"/>
      <c r="N7" s="478"/>
      <c r="O7" s="126"/>
    </row>
    <row r="8" spans="1:18" ht="30" customHeight="1">
      <c r="A8" s="418"/>
      <c r="B8" s="426"/>
      <c r="C8" s="426"/>
      <c r="D8" s="435"/>
      <c r="E8" s="440"/>
      <c r="F8" s="445"/>
      <c r="G8" s="445"/>
      <c r="H8" s="445"/>
      <c r="I8" s="445"/>
      <c r="J8" s="450"/>
      <c r="K8" s="455"/>
      <c r="L8" s="464"/>
      <c r="M8" s="471"/>
      <c r="N8" s="478"/>
      <c r="O8" s="126"/>
    </row>
    <row r="9" spans="1:18" ht="30" customHeight="1">
      <c r="A9" s="418"/>
      <c r="B9" s="426"/>
      <c r="C9" s="426"/>
      <c r="D9" s="435"/>
      <c r="E9" s="440"/>
      <c r="F9" s="445"/>
      <c r="G9" s="445"/>
      <c r="H9" s="445"/>
      <c r="I9" s="445"/>
      <c r="J9" s="450"/>
      <c r="K9" s="455"/>
      <c r="L9" s="464"/>
      <c r="M9" s="471"/>
      <c r="N9" s="478"/>
      <c r="O9" s="126"/>
    </row>
    <row r="10" spans="1:18" ht="30" customHeight="1">
      <c r="A10" s="418"/>
      <c r="B10" s="426"/>
      <c r="C10" s="426"/>
      <c r="D10" s="435"/>
      <c r="E10" s="440"/>
      <c r="F10" s="445"/>
      <c r="G10" s="445"/>
      <c r="H10" s="445"/>
      <c r="I10" s="445"/>
      <c r="J10" s="450"/>
      <c r="K10" s="455"/>
      <c r="L10" s="464"/>
      <c r="M10" s="471"/>
      <c r="N10" s="478"/>
      <c r="O10" s="126"/>
    </row>
    <row r="11" spans="1:18" ht="30" customHeight="1">
      <c r="A11" s="418"/>
      <c r="B11" s="426"/>
      <c r="C11" s="426"/>
      <c r="D11" s="435"/>
      <c r="E11" s="440"/>
      <c r="F11" s="445"/>
      <c r="G11" s="445"/>
      <c r="H11" s="445"/>
      <c r="I11" s="445"/>
      <c r="J11" s="450"/>
      <c r="K11" s="455"/>
      <c r="L11" s="464"/>
      <c r="M11" s="471"/>
      <c r="N11" s="478"/>
      <c r="O11" s="223" t="s">
        <v>39</v>
      </c>
    </row>
    <row r="12" spans="1:18" ht="30" customHeight="1">
      <c r="A12" s="419"/>
      <c r="B12" s="427"/>
      <c r="C12" s="427"/>
      <c r="D12" s="436"/>
      <c r="E12" s="441"/>
      <c r="F12" s="446"/>
      <c r="G12" s="446"/>
      <c r="H12" s="446"/>
      <c r="I12" s="446"/>
      <c r="J12" s="451"/>
      <c r="K12" s="456"/>
      <c r="L12" s="465"/>
      <c r="M12" s="472"/>
      <c r="N12" s="479"/>
      <c r="O12" s="223" t="s">
        <v>48</v>
      </c>
    </row>
    <row r="14" spans="1:18" ht="15" customHeight="1">
      <c r="A14" s="420"/>
      <c r="B14" s="428"/>
      <c r="C14" s="126"/>
    </row>
    <row r="15" spans="1:18" ht="23.25" customHeight="1">
      <c r="A15" s="421" t="s">
        <v>120</v>
      </c>
      <c r="B15" s="428"/>
      <c r="C15" s="214" t="s">
        <v>115</v>
      </c>
    </row>
    <row r="16" spans="1:18" ht="22.5" customHeight="1">
      <c r="B16" s="100"/>
      <c r="C16" s="432" t="s">
        <v>172</v>
      </c>
      <c r="D16" s="432"/>
      <c r="E16" s="442">
        <f>'【様式１】選挙運動費用収支報告書（表紙）'!$D$4</f>
        <v>6</v>
      </c>
      <c r="F16" s="447" t="s">
        <v>13</v>
      </c>
      <c r="G16" s="442">
        <f>'【様式１】選挙運動費用収支報告書（表紙）'!$F$4</f>
        <v>4</v>
      </c>
      <c r="H16" s="447" t="s">
        <v>31</v>
      </c>
      <c r="I16" s="442">
        <f>'【様式１】選挙運動費用収支報告書（表紙）'!$H$4</f>
        <v>21</v>
      </c>
      <c r="J16" s="447" t="s">
        <v>72</v>
      </c>
      <c r="K16" s="457" t="s">
        <v>114</v>
      </c>
      <c r="L16" s="466">
        <f>'【様式１】選挙運動費用収支報告書（表紙）'!$C$6</f>
        <v>0</v>
      </c>
      <c r="M16" s="473" t="s">
        <v>17</v>
      </c>
      <c r="P16" s="191" t="s">
        <v>152</v>
      </c>
    </row>
    <row r="17" spans="1:18" ht="17.25">
      <c r="A17" s="421"/>
      <c r="B17" s="421"/>
      <c r="C17" s="421"/>
      <c r="D17" s="214"/>
      <c r="E17" s="126"/>
      <c r="F17" s="126"/>
      <c r="G17" s="126"/>
      <c r="H17" s="126"/>
      <c r="I17" s="126"/>
      <c r="J17" s="126"/>
      <c r="K17" s="126"/>
      <c r="L17" s="126"/>
    </row>
    <row r="18" spans="1:18" ht="22.5" customHeight="1">
      <c r="A18" s="421" t="s">
        <v>121</v>
      </c>
      <c r="B18" s="429"/>
      <c r="C18" s="214" t="s">
        <v>68</v>
      </c>
      <c r="E18" s="126"/>
      <c r="F18" s="126"/>
      <c r="G18" s="126"/>
      <c r="H18" s="447" t="s">
        <v>37</v>
      </c>
      <c r="I18" s="447"/>
      <c r="J18" s="447"/>
      <c r="K18" s="458">
        <f>'【様式１】選挙運動費用収支報告書（表紙）'!$T$5</f>
        <v>0</v>
      </c>
      <c r="L18" s="458"/>
      <c r="M18" s="458"/>
      <c r="N18" s="480"/>
      <c r="P18" s="191" t="s">
        <v>152</v>
      </c>
    </row>
    <row r="19" spans="1:18" ht="17.25">
      <c r="A19" s="214"/>
      <c r="B19" s="214"/>
      <c r="C19" s="214"/>
      <c r="D19" s="214"/>
      <c r="E19" s="126"/>
      <c r="F19" s="126"/>
      <c r="G19" s="126"/>
      <c r="H19" s="214"/>
      <c r="J19" s="452"/>
      <c r="K19" s="452"/>
    </row>
    <row r="20" spans="1:18" ht="22.5" customHeight="1">
      <c r="A20" s="421"/>
      <c r="B20" s="421"/>
      <c r="C20" s="421"/>
      <c r="D20" s="214"/>
      <c r="E20" s="126"/>
      <c r="F20" s="126"/>
      <c r="G20" s="126"/>
      <c r="H20" s="447" t="s">
        <v>77</v>
      </c>
      <c r="I20" s="447"/>
      <c r="J20" s="447"/>
      <c r="K20" s="459">
        <f>'【様式１】選挙運動費用収支報告書（表紙）'!$T$8</f>
        <v>0</v>
      </c>
      <c r="L20" s="459"/>
      <c r="M20" s="459"/>
      <c r="P20" s="191" t="s">
        <v>152</v>
      </c>
    </row>
    <row r="21" spans="1:18" ht="17.25">
      <c r="A21" s="421"/>
      <c r="B21" s="421"/>
      <c r="C21" s="421"/>
      <c r="D21" s="214"/>
      <c r="E21" s="126"/>
      <c r="F21" s="126"/>
      <c r="G21" s="126"/>
      <c r="H21" s="214"/>
      <c r="J21" s="452"/>
      <c r="K21" s="452"/>
    </row>
    <row r="22" spans="1:18" ht="22.5" customHeight="1">
      <c r="A22" s="421" t="s">
        <v>122</v>
      </c>
      <c r="B22" s="429"/>
      <c r="C22" s="214" t="s">
        <v>14</v>
      </c>
      <c r="D22" s="214"/>
      <c r="E22" s="126"/>
      <c r="F22" s="126"/>
      <c r="G22" s="126"/>
      <c r="H22" s="447" t="s">
        <v>37</v>
      </c>
      <c r="I22" s="447"/>
      <c r="J22" s="447"/>
      <c r="K22" s="458">
        <f>'【様式５】支出の部（計）'!$H$23</f>
        <v>0</v>
      </c>
      <c r="L22" s="458"/>
      <c r="M22" s="458"/>
      <c r="P22" s="191" t="s">
        <v>152</v>
      </c>
    </row>
    <row r="23" spans="1:18" ht="17.25">
      <c r="A23" s="126"/>
      <c r="B23" s="126"/>
      <c r="C23" s="126"/>
      <c r="D23" s="126"/>
      <c r="E23" s="126"/>
      <c r="F23" s="126"/>
      <c r="G23" s="126"/>
      <c r="H23" s="214"/>
      <c r="J23" s="452"/>
      <c r="K23" s="452"/>
    </row>
    <row r="24" spans="1:18" ht="22.5" customHeight="1">
      <c r="A24" s="126"/>
      <c r="B24" s="126"/>
      <c r="C24" s="126"/>
      <c r="D24" s="126"/>
      <c r="E24" s="126"/>
      <c r="F24" s="126"/>
      <c r="G24" s="126"/>
      <c r="H24" s="447" t="s">
        <v>77</v>
      </c>
      <c r="I24" s="447"/>
      <c r="J24" s="447"/>
      <c r="K24" s="459">
        <f>'【様式５】支出の部（計）'!$H$24</f>
        <v>0</v>
      </c>
      <c r="L24" s="459"/>
      <c r="M24" s="459"/>
      <c r="P24" s="191" t="s">
        <v>152</v>
      </c>
    </row>
    <row r="25" spans="1:18" ht="15" customHeight="1">
      <c r="A25" s="420"/>
      <c r="B25" s="428"/>
      <c r="C25" s="126"/>
      <c r="N25" s="144" t="s">
        <v>106</v>
      </c>
    </row>
    <row r="26" spans="1:18" ht="18.75" customHeight="1">
      <c r="A26" s="100"/>
      <c r="B26" s="100"/>
      <c r="C26" s="100"/>
      <c r="D26" s="112"/>
      <c r="E26" s="126"/>
      <c r="F26" s="126"/>
      <c r="G26" s="126"/>
      <c r="H26" s="126"/>
      <c r="I26" s="126"/>
      <c r="J26" s="214"/>
      <c r="K26" s="135"/>
      <c r="L26" s="214"/>
      <c r="M26" s="39"/>
      <c r="N26" s="93" t="s">
        <v>110</v>
      </c>
      <c r="Q26" s="396"/>
      <c r="R26" s="396"/>
    </row>
    <row r="27" spans="1:18" ht="28.5">
      <c r="A27" s="415" t="s">
        <v>49</v>
      </c>
      <c r="B27" s="415"/>
      <c r="C27" s="415"/>
      <c r="D27" s="415"/>
      <c r="E27" s="415"/>
      <c r="F27" s="415"/>
      <c r="G27" s="415"/>
      <c r="H27" s="415"/>
      <c r="I27" s="415"/>
      <c r="J27" s="415"/>
      <c r="K27" s="415"/>
      <c r="L27" s="415"/>
      <c r="M27" s="415"/>
      <c r="N27" s="415"/>
    </row>
    <row r="29" spans="1:18" ht="18.75" customHeight="1">
      <c r="A29" s="416" t="s">
        <v>76</v>
      </c>
      <c r="B29" s="424"/>
      <c r="C29" s="424"/>
      <c r="D29" s="433"/>
      <c r="E29" s="439" t="s">
        <v>113</v>
      </c>
      <c r="F29" s="439"/>
      <c r="G29" s="439"/>
      <c r="H29" s="439"/>
      <c r="I29" s="439"/>
      <c r="J29" s="433"/>
      <c r="K29" s="433" t="s">
        <v>16</v>
      </c>
      <c r="L29" s="462" t="s">
        <v>8</v>
      </c>
      <c r="M29" s="469" t="s">
        <v>11</v>
      </c>
      <c r="N29" s="476"/>
    </row>
    <row r="30" spans="1:18" ht="18.75" customHeight="1">
      <c r="A30" s="417"/>
      <c r="B30" s="425"/>
      <c r="C30" s="425"/>
      <c r="D30" s="434"/>
      <c r="E30" s="434"/>
      <c r="F30" s="434"/>
      <c r="G30" s="434"/>
      <c r="H30" s="434"/>
      <c r="I30" s="434"/>
      <c r="J30" s="434"/>
      <c r="K30" s="434"/>
      <c r="L30" s="463"/>
      <c r="M30" s="470"/>
      <c r="N30" s="477"/>
    </row>
    <row r="31" spans="1:18" ht="30" customHeight="1">
      <c r="A31" s="422"/>
      <c r="B31" s="430"/>
      <c r="C31" s="430"/>
      <c r="D31" s="437"/>
      <c r="E31" s="443"/>
      <c r="F31" s="448"/>
      <c r="G31" s="448"/>
      <c r="H31" s="448"/>
      <c r="I31" s="448"/>
      <c r="J31" s="453"/>
      <c r="K31" s="460"/>
      <c r="L31" s="467"/>
      <c r="M31" s="474"/>
      <c r="N31" s="481"/>
      <c r="O31" s="126"/>
    </row>
    <row r="32" spans="1:18" ht="30" customHeight="1">
      <c r="A32" s="422"/>
      <c r="B32" s="430"/>
      <c r="C32" s="430"/>
      <c r="D32" s="437"/>
      <c r="E32" s="443"/>
      <c r="F32" s="448"/>
      <c r="G32" s="448"/>
      <c r="H32" s="448"/>
      <c r="I32" s="448"/>
      <c r="J32" s="453"/>
      <c r="K32" s="460"/>
      <c r="L32" s="467"/>
      <c r="M32" s="474"/>
      <c r="N32" s="481"/>
      <c r="O32" s="126"/>
    </row>
    <row r="33" spans="1:16" ht="30" customHeight="1">
      <c r="A33" s="422"/>
      <c r="B33" s="430"/>
      <c r="C33" s="430"/>
      <c r="D33" s="437"/>
      <c r="E33" s="443"/>
      <c r="F33" s="448"/>
      <c r="G33" s="448"/>
      <c r="H33" s="448"/>
      <c r="I33" s="448"/>
      <c r="J33" s="453"/>
      <c r="K33" s="460"/>
      <c r="L33" s="467"/>
      <c r="M33" s="474"/>
      <c r="N33" s="481"/>
      <c r="O33" s="126"/>
    </row>
    <row r="34" spans="1:16" ht="30" customHeight="1">
      <c r="A34" s="422"/>
      <c r="B34" s="430"/>
      <c r="C34" s="430"/>
      <c r="D34" s="437"/>
      <c r="E34" s="443"/>
      <c r="F34" s="448"/>
      <c r="G34" s="448"/>
      <c r="H34" s="448"/>
      <c r="I34" s="448"/>
      <c r="J34" s="453"/>
      <c r="K34" s="460"/>
      <c r="L34" s="467"/>
      <c r="M34" s="474"/>
      <c r="N34" s="481"/>
      <c r="O34" s="126"/>
    </row>
    <row r="35" spans="1:16" ht="30" customHeight="1">
      <c r="A35" s="422"/>
      <c r="B35" s="430"/>
      <c r="C35" s="430"/>
      <c r="D35" s="437"/>
      <c r="E35" s="443"/>
      <c r="F35" s="448"/>
      <c r="G35" s="448"/>
      <c r="H35" s="448"/>
      <c r="I35" s="448"/>
      <c r="J35" s="453"/>
      <c r="K35" s="460"/>
      <c r="L35" s="467"/>
      <c r="M35" s="474"/>
      <c r="N35" s="481"/>
      <c r="O35" s="126"/>
    </row>
    <row r="36" spans="1:16" ht="30" customHeight="1">
      <c r="A36" s="422"/>
      <c r="B36" s="430"/>
      <c r="C36" s="430"/>
      <c r="D36" s="437"/>
      <c r="E36" s="443"/>
      <c r="F36" s="448"/>
      <c r="G36" s="448"/>
      <c r="H36" s="448"/>
      <c r="I36" s="448"/>
      <c r="J36" s="453"/>
      <c r="K36" s="460"/>
      <c r="L36" s="467"/>
      <c r="M36" s="474"/>
      <c r="N36" s="481"/>
      <c r="O36" s="223" t="s">
        <v>39</v>
      </c>
    </row>
    <row r="37" spans="1:16" ht="30" customHeight="1">
      <c r="A37" s="423"/>
      <c r="B37" s="431"/>
      <c r="C37" s="431"/>
      <c r="D37" s="438"/>
      <c r="E37" s="444"/>
      <c r="F37" s="449"/>
      <c r="G37" s="449"/>
      <c r="H37" s="449"/>
      <c r="I37" s="449"/>
      <c r="J37" s="454"/>
      <c r="K37" s="461"/>
      <c r="L37" s="468"/>
      <c r="M37" s="475"/>
      <c r="N37" s="482"/>
      <c r="O37" s="223" t="s">
        <v>48</v>
      </c>
    </row>
    <row r="39" spans="1:16" ht="15" customHeight="1">
      <c r="A39" s="420"/>
      <c r="B39" s="428"/>
      <c r="C39" s="126"/>
    </row>
    <row r="40" spans="1:16" ht="23.25" customHeight="1">
      <c r="A40" s="421" t="s">
        <v>120</v>
      </c>
      <c r="B40" s="428"/>
      <c r="C40" s="214" t="s">
        <v>115</v>
      </c>
    </row>
    <row r="41" spans="1:16" ht="22.5" customHeight="1">
      <c r="B41" s="100"/>
      <c r="C41" s="432" t="s">
        <v>172</v>
      </c>
      <c r="D41" s="432"/>
      <c r="E41" s="442">
        <f>'【様式１】選挙運動費用収支報告書（表紙）'!$D$4</f>
        <v>6</v>
      </c>
      <c r="F41" s="447" t="s">
        <v>13</v>
      </c>
      <c r="G41" s="442">
        <f>'【様式１】選挙運動費用収支報告書（表紙）'!$F$4</f>
        <v>4</v>
      </c>
      <c r="H41" s="447" t="s">
        <v>31</v>
      </c>
      <c r="I41" s="442">
        <f>'【様式１】選挙運動費用収支報告書（表紙）'!$H$4</f>
        <v>21</v>
      </c>
      <c r="J41" s="447" t="s">
        <v>72</v>
      </c>
      <c r="K41" s="457" t="s">
        <v>114</v>
      </c>
      <c r="L41" s="466">
        <f>'【様式１】選挙運動費用収支報告書（表紙）'!$C$6</f>
        <v>0</v>
      </c>
      <c r="M41" s="473" t="s">
        <v>17</v>
      </c>
      <c r="P41" s="191" t="s">
        <v>152</v>
      </c>
    </row>
    <row r="42" spans="1:16" ht="17.25">
      <c r="A42" s="421"/>
      <c r="B42" s="421"/>
      <c r="C42" s="421"/>
      <c r="D42" s="214"/>
      <c r="E42" s="126"/>
      <c r="F42" s="126"/>
      <c r="G42" s="126"/>
      <c r="H42" s="126"/>
      <c r="I42" s="126"/>
      <c r="J42" s="126"/>
      <c r="K42" s="126"/>
      <c r="L42" s="126"/>
    </row>
    <row r="43" spans="1:16" ht="22.5" customHeight="1">
      <c r="A43" s="421" t="s">
        <v>121</v>
      </c>
      <c r="B43" s="429"/>
      <c r="C43" s="214" t="s">
        <v>68</v>
      </c>
      <c r="E43" s="126"/>
      <c r="F43" s="126"/>
      <c r="G43" s="126"/>
      <c r="H43" s="447" t="s">
        <v>37</v>
      </c>
      <c r="I43" s="447"/>
      <c r="J43" s="447"/>
      <c r="K43" s="458">
        <f>'【様式１】選挙運動費用収支報告書（表紙）'!$T$5</f>
        <v>0</v>
      </c>
      <c r="L43" s="458"/>
      <c r="M43" s="458"/>
      <c r="N43" s="480"/>
      <c r="P43" s="191" t="s">
        <v>152</v>
      </c>
    </row>
    <row r="44" spans="1:16" ht="17.25">
      <c r="A44" s="214"/>
      <c r="B44" s="214"/>
      <c r="C44" s="214"/>
      <c r="D44" s="214"/>
      <c r="E44" s="126"/>
      <c r="F44" s="126"/>
      <c r="G44" s="126"/>
      <c r="H44" s="214"/>
      <c r="J44" s="452"/>
      <c r="K44" s="452"/>
    </row>
    <row r="45" spans="1:16" ht="22.5" customHeight="1">
      <c r="A45" s="421"/>
      <c r="B45" s="421"/>
      <c r="C45" s="421"/>
      <c r="D45" s="214"/>
      <c r="E45" s="126"/>
      <c r="F45" s="126"/>
      <c r="G45" s="126"/>
      <c r="H45" s="447" t="s">
        <v>77</v>
      </c>
      <c r="I45" s="447"/>
      <c r="J45" s="447"/>
      <c r="K45" s="459">
        <f>'【様式１】選挙運動費用収支報告書（表紙）'!$T$8</f>
        <v>0</v>
      </c>
      <c r="L45" s="459"/>
      <c r="M45" s="459"/>
      <c r="P45" s="191" t="s">
        <v>152</v>
      </c>
    </row>
    <row r="46" spans="1:16" ht="17.25">
      <c r="A46" s="421"/>
      <c r="B46" s="421"/>
      <c r="C46" s="421"/>
      <c r="D46" s="214"/>
      <c r="E46" s="126"/>
      <c r="F46" s="126"/>
      <c r="G46" s="126"/>
      <c r="H46" s="214"/>
      <c r="J46" s="452"/>
      <c r="K46" s="452"/>
    </row>
    <row r="47" spans="1:16" ht="22.5" customHeight="1">
      <c r="A47" s="421" t="s">
        <v>122</v>
      </c>
      <c r="B47" s="429"/>
      <c r="C47" s="214" t="s">
        <v>14</v>
      </c>
      <c r="D47" s="214"/>
      <c r="E47" s="126"/>
      <c r="F47" s="126"/>
      <c r="G47" s="126"/>
      <c r="H47" s="447" t="s">
        <v>37</v>
      </c>
      <c r="I47" s="447"/>
      <c r="J47" s="447"/>
      <c r="K47" s="458">
        <f>'【様式５】支出の部（計）'!$H$23</f>
        <v>0</v>
      </c>
      <c r="L47" s="458"/>
      <c r="M47" s="458"/>
      <c r="P47" s="191" t="s">
        <v>152</v>
      </c>
    </row>
    <row r="48" spans="1:16" ht="17.25">
      <c r="A48" s="126"/>
      <c r="B48" s="126"/>
      <c r="C48" s="126"/>
      <c r="D48" s="126"/>
      <c r="E48" s="126"/>
      <c r="F48" s="126"/>
      <c r="G48" s="126"/>
      <c r="H48" s="214"/>
      <c r="J48" s="452"/>
      <c r="K48" s="452"/>
    </row>
    <row r="49" spans="1:18" ht="22.5" customHeight="1">
      <c r="A49" s="126"/>
      <c r="B49" s="126"/>
      <c r="C49" s="126"/>
      <c r="D49" s="126"/>
      <c r="E49" s="126"/>
      <c r="F49" s="126"/>
      <c r="G49" s="126"/>
      <c r="H49" s="447" t="s">
        <v>77</v>
      </c>
      <c r="I49" s="447"/>
      <c r="J49" s="447"/>
      <c r="K49" s="459">
        <f>'【様式５】支出の部（計）'!$H$24</f>
        <v>0</v>
      </c>
      <c r="L49" s="459"/>
      <c r="M49" s="459"/>
      <c r="P49" s="191" t="s">
        <v>152</v>
      </c>
    </row>
    <row r="50" spans="1:18" ht="15" customHeight="1">
      <c r="A50" s="420"/>
      <c r="B50" s="428"/>
      <c r="C50" s="126"/>
      <c r="N50" s="144" t="s">
        <v>191</v>
      </c>
    </row>
    <row r="51" spans="1:18" ht="18.75" customHeight="1">
      <c r="A51" s="100"/>
      <c r="B51" s="100"/>
      <c r="C51" s="100"/>
      <c r="D51" s="112"/>
      <c r="E51" s="126"/>
      <c r="F51" s="126"/>
      <c r="G51" s="126"/>
      <c r="H51" s="126"/>
      <c r="I51" s="126"/>
      <c r="J51" s="214"/>
      <c r="K51" s="135"/>
      <c r="L51" s="214"/>
      <c r="M51" s="39"/>
      <c r="N51" s="93" t="s">
        <v>110</v>
      </c>
      <c r="Q51" s="396"/>
      <c r="R51" s="396"/>
    </row>
    <row r="52" spans="1:18" ht="28.5">
      <c r="A52" s="415" t="s">
        <v>49</v>
      </c>
      <c r="B52" s="415"/>
      <c r="C52" s="415"/>
      <c r="D52" s="415"/>
      <c r="E52" s="415"/>
      <c r="F52" s="415"/>
      <c r="G52" s="415"/>
      <c r="H52" s="415"/>
      <c r="I52" s="415"/>
      <c r="J52" s="415"/>
      <c r="K52" s="415"/>
      <c r="L52" s="415"/>
      <c r="M52" s="415"/>
      <c r="N52" s="415"/>
    </row>
    <row r="54" spans="1:18" ht="18.75" customHeight="1">
      <c r="A54" s="416" t="s">
        <v>76</v>
      </c>
      <c r="B54" s="424"/>
      <c r="C54" s="424"/>
      <c r="D54" s="433"/>
      <c r="E54" s="439" t="s">
        <v>113</v>
      </c>
      <c r="F54" s="439"/>
      <c r="G54" s="439"/>
      <c r="H54" s="439"/>
      <c r="I54" s="439"/>
      <c r="J54" s="433"/>
      <c r="K54" s="433" t="s">
        <v>16</v>
      </c>
      <c r="L54" s="462" t="s">
        <v>8</v>
      </c>
      <c r="M54" s="469" t="s">
        <v>11</v>
      </c>
      <c r="N54" s="476"/>
    </row>
    <row r="55" spans="1:18" ht="18.75" customHeight="1">
      <c r="A55" s="417"/>
      <c r="B55" s="425"/>
      <c r="C55" s="425"/>
      <c r="D55" s="434"/>
      <c r="E55" s="434"/>
      <c r="F55" s="434"/>
      <c r="G55" s="434"/>
      <c r="H55" s="434"/>
      <c r="I55" s="434"/>
      <c r="J55" s="434"/>
      <c r="K55" s="434"/>
      <c r="L55" s="463"/>
      <c r="M55" s="470"/>
      <c r="N55" s="477"/>
    </row>
    <row r="56" spans="1:18" ht="30" customHeight="1">
      <c r="A56" s="422"/>
      <c r="B56" s="430"/>
      <c r="C56" s="430"/>
      <c r="D56" s="437"/>
      <c r="E56" s="443"/>
      <c r="F56" s="448"/>
      <c r="G56" s="448"/>
      <c r="H56" s="448"/>
      <c r="I56" s="448"/>
      <c r="J56" s="453"/>
      <c r="K56" s="460"/>
      <c r="L56" s="467"/>
      <c r="M56" s="474"/>
      <c r="N56" s="481"/>
      <c r="O56" s="126"/>
    </row>
    <row r="57" spans="1:18" ht="30" customHeight="1">
      <c r="A57" s="422"/>
      <c r="B57" s="430"/>
      <c r="C57" s="430"/>
      <c r="D57" s="437"/>
      <c r="E57" s="443"/>
      <c r="F57" s="448"/>
      <c r="G57" s="448"/>
      <c r="H57" s="448"/>
      <c r="I57" s="448"/>
      <c r="J57" s="453"/>
      <c r="K57" s="460"/>
      <c r="L57" s="467"/>
      <c r="M57" s="474"/>
      <c r="N57" s="481"/>
      <c r="O57" s="126"/>
    </row>
    <row r="58" spans="1:18" ht="30" customHeight="1">
      <c r="A58" s="422"/>
      <c r="B58" s="430"/>
      <c r="C58" s="430"/>
      <c r="D58" s="437"/>
      <c r="E58" s="443"/>
      <c r="F58" s="448"/>
      <c r="G58" s="448"/>
      <c r="H58" s="448"/>
      <c r="I58" s="448"/>
      <c r="J58" s="453"/>
      <c r="K58" s="460"/>
      <c r="L58" s="467"/>
      <c r="M58" s="474"/>
      <c r="N58" s="481"/>
      <c r="O58" s="126"/>
    </row>
    <row r="59" spans="1:18" ht="30" customHeight="1">
      <c r="A59" s="422"/>
      <c r="B59" s="430"/>
      <c r="C59" s="430"/>
      <c r="D59" s="437"/>
      <c r="E59" s="443"/>
      <c r="F59" s="448"/>
      <c r="G59" s="448"/>
      <c r="H59" s="448"/>
      <c r="I59" s="448"/>
      <c r="J59" s="453"/>
      <c r="K59" s="460"/>
      <c r="L59" s="467"/>
      <c r="M59" s="474"/>
      <c r="N59" s="481"/>
      <c r="O59" s="126"/>
    </row>
    <row r="60" spans="1:18" ht="30" customHeight="1">
      <c r="A60" s="422"/>
      <c r="B60" s="430"/>
      <c r="C60" s="430"/>
      <c r="D60" s="437"/>
      <c r="E60" s="443"/>
      <c r="F60" s="448"/>
      <c r="G60" s="448"/>
      <c r="H60" s="448"/>
      <c r="I60" s="448"/>
      <c r="J60" s="453"/>
      <c r="K60" s="460"/>
      <c r="L60" s="467"/>
      <c r="M60" s="474"/>
      <c r="N60" s="481"/>
      <c r="O60" s="126"/>
    </row>
    <row r="61" spans="1:18" ht="30" customHeight="1">
      <c r="A61" s="422"/>
      <c r="B61" s="430"/>
      <c r="C61" s="430"/>
      <c r="D61" s="437"/>
      <c r="E61" s="443"/>
      <c r="F61" s="448"/>
      <c r="G61" s="448"/>
      <c r="H61" s="448"/>
      <c r="I61" s="448"/>
      <c r="J61" s="453"/>
      <c r="K61" s="460"/>
      <c r="L61" s="467"/>
      <c r="M61" s="474"/>
      <c r="N61" s="481"/>
      <c r="O61" s="223" t="s">
        <v>39</v>
      </c>
    </row>
    <row r="62" spans="1:18" ht="30" customHeight="1">
      <c r="A62" s="423"/>
      <c r="B62" s="431"/>
      <c r="C62" s="431"/>
      <c r="D62" s="438"/>
      <c r="E62" s="444"/>
      <c r="F62" s="449"/>
      <c r="G62" s="449"/>
      <c r="H62" s="449"/>
      <c r="I62" s="449"/>
      <c r="J62" s="454"/>
      <c r="K62" s="461"/>
      <c r="L62" s="468"/>
      <c r="M62" s="475"/>
      <c r="N62" s="482"/>
      <c r="O62" s="223" t="s">
        <v>48</v>
      </c>
    </row>
    <row r="64" spans="1:18" ht="15" customHeight="1">
      <c r="A64" s="420"/>
      <c r="B64" s="428"/>
      <c r="C64" s="126"/>
    </row>
    <row r="65" spans="1:16" ht="23.25" customHeight="1">
      <c r="A65" s="421" t="s">
        <v>120</v>
      </c>
      <c r="B65" s="428"/>
      <c r="C65" s="214" t="s">
        <v>115</v>
      </c>
    </row>
    <row r="66" spans="1:16" ht="22.5" customHeight="1">
      <c r="B66" s="100"/>
      <c r="C66" s="432" t="s">
        <v>172</v>
      </c>
      <c r="D66" s="432"/>
      <c r="E66" s="442">
        <f>'【様式１】選挙運動費用収支報告書（表紙）'!$D$4</f>
        <v>6</v>
      </c>
      <c r="F66" s="447" t="s">
        <v>13</v>
      </c>
      <c r="G66" s="442">
        <f>'【様式１】選挙運動費用収支報告書（表紙）'!$F$4</f>
        <v>4</v>
      </c>
      <c r="H66" s="447" t="s">
        <v>31</v>
      </c>
      <c r="I66" s="442">
        <f>'【様式１】選挙運動費用収支報告書（表紙）'!$H$4</f>
        <v>21</v>
      </c>
      <c r="J66" s="447" t="s">
        <v>72</v>
      </c>
      <c r="K66" s="457" t="s">
        <v>114</v>
      </c>
      <c r="L66" s="466">
        <f>'【様式１】選挙運動費用収支報告書（表紙）'!$C$6</f>
        <v>0</v>
      </c>
      <c r="M66" s="473" t="s">
        <v>17</v>
      </c>
      <c r="P66" s="191" t="s">
        <v>152</v>
      </c>
    </row>
    <row r="67" spans="1:16" ht="17.25">
      <c r="A67" s="421"/>
      <c r="B67" s="421"/>
      <c r="C67" s="421"/>
      <c r="D67" s="214"/>
      <c r="E67" s="126"/>
      <c r="F67" s="126"/>
      <c r="G67" s="126"/>
      <c r="H67" s="126"/>
      <c r="I67" s="126"/>
      <c r="J67" s="126"/>
      <c r="K67" s="126"/>
      <c r="L67" s="126"/>
    </row>
    <row r="68" spans="1:16" ht="22.5" customHeight="1">
      <c r="A68" s="421" t="s">
        <v>121</v>
      </c>
      <c r="B68" s="429"/>
      <c r="C68" s="214" t="s">
        <v>68</v>
      </c>
      <c r="E68" s="126"/>
      <c r="F68" s="126"/>
      <c r="G68" s="126"/>
      <c r="H68" s="447" t="s">
        <v>37</v>
      </c>
      <c r="I68" s="447"/>
      <c r="J68" s="447"/>
      <c r="K68" s="458">
        <f>'【様式１】選挙運動費用収支報告書（表紙）'!$T$5</f>
        <v>0</v>
      </c>
      <c r="L68" s="458"/>
      <c r="M68" s="458"/>
      <c r="N68" s="480"/>
      <c r="P68" s="191" t="s">
        <v>152</v>
      </c>
    </row>
    <row r="69" spans="1:16" ht="17.25">
      <c r="A69" s="214"/>
      <c r="B69" s="214"/>
      <c r="C69" s="214"/>
      <c r="D69" s="214"/>
      <c r="E69" s="126"/>
      <c r="F69" s="126"/>
      <c r="G69" s="126"/>
      <c r="H69" s="214"/>
      <c r="J69" s="452"/>
      <c r="K69" s="452"/>
    </row>
    <row r="70" spans="1:16" ht="22.5" customHeight="1">
      <c r="A70" s="421"/>
      <c r="B70" s="421"/>
      <c r="C70" s="421"/>
      <c r="D70" s="214"/>
      <c r="E70" s="126"/>
      <c r="F70" s="126"/>
      <c r="G70" s="126"/>
      <c r="H70" s="447" t="s">
        <v>77</v>
      </c>
      <c r="I70" s="447"/>
      <c r="J70" s="447"/>
      <c r="K70" s="459">
        <f>'【様式１】選挙運動費用収支報告書（表紙）'!$T$8</f>
        <v>0</v>
      </c>
      <c r="L70" s="459"/>
      <c r="M70" s="459"/>
      <c r="P70" s="191" t="s">
        <v>152</v>
      </c>
    </row>
    <row r="71" spans="1:16" ht="17.25">
      <c r="A71" s="421"/>
      <c r="B71" s="421"/>
      <c r="C71" s="421"/>
      <c r="D71" s="214"/>
      <c r="E71" s="126"/>
      <c r="F71" s="126"/>
      <c r="G71" s="126"/>
      <c r="H71" s="214"/>
      <c r="J71" s="452"/>
      <c r="K71" s="452"/>
    </row>
    <row r="72" spans="1:16" ht="22.5" customHeight="1">
      <c r="A72" s="421" t="s">
        <v>122</v>
      </c>
      <c r="B72" s="429"/>
      <c r="C72" s="214" t="s">
        <v>14</v>
      </c>
      <c r="D72" s="214"/>
      <c r="E72" s="126"/>
      <c r="F72" s="126"/>
      <c r="G72" s="126"/>
      <c r="H72" s="447" t="s">
        <v>37</v>
      </c>
      <c r="I72" s="447"/>
      <c r="J72" s="447"/>
      <c r="K72" s="458">
        <f>'【様式５】支出の部（計）'!$H$23</f>
        <v>0</v>
      </c>
      <c r="L72" s="458"/>
      <c r="M72" s="458"/>
      <c r="P72" s="191" t="s">
        <v>152</v>
      </c>
    </row>
    <row r="73" spans="1:16" ht="17.25">
      <c r="A73" s="126"/>
      <c r="B73" s="126"/>
      <c r="C73" s="126"/>
      <c r="D73" s="126"/>
      <c r="E73" s="126"/>
      <c r="F73" s="126"/>
      <c r="G73" s="126"/>
      <c r="H73" s="214"/>
      <c r="J73" s="452"/>
      <c r="K73" s="452"/>
    </row>
    <row r="74" spans="1:16" ht="22.5" customHeight="1">
      <c r="A74" s="126"/>
      <c r="B74" s="126"/>
      <c r="C74" s="126"/>
      <c r="D74" s="126"/>
      <c r="E74" s="126"/>
      <c r="F74" s="126"/>
      <c r="G74" s="126"/>
      <c r="H74" s="447" t="s">
        <v>77</v>
      </c>
      <c r="I74" s="447"/>
      <c r="J74" s="447"/>
      <c r="K74" s="459">
        <f>'【様式５】支出の部（計）'!$H$24</f>
        <v>0</v>
      </c>
      <c r="L74" s="459"/>
      <c r="M74" s="459"/>
      <c r="P74" s="191" t="s">
        <v>152</v>
      </c>
    </row>
    <row r="75" spans="1:16" ht="15" customHeight="1">
      <c r="A75" s="420"/>
      <c r="B75" s="428"/>
      <c r="C75" s="126"/>
      <c r="N75" s="144" t="s">
        <v>169</v>
      </c>
    </row>
  </sheetData>
  <mergeCells count="111">
    <mergeCell ref="Q1:R1"/>
    <mergeCell ref="A2:N2"/>
    <mergeCell ref="A6:D6"/>
    <mergeCell ref="E6:J6"/>
    <mergeCell ref="M6:N6"/>
    <mergeCell ref="A7:D7"/>
    <mergeCell ref="E7:J7"/>
    <mergeCell ref="M7:N7"/>
    <mergeCell ref="A8:D8"/>
    <mergeCell ref="E8:J8"/>
    <mergeCell ref="M8:N8"/>
    <mergeCell ref="A9:D9"/>
    <mergeCell ref="E9:J9"/>
    <mergeCell ref="M9:N9"/>
    <mergeCell ref="A10:D10"/>
    <mergeCell ref="E10:J10"/>
    <mergeCell ref="M10:N10"/>
    <mergeCell ref="A11:D11"/>
    <mergeCell ref="E11:J11"/>
    <mergeCell ref="M11:N11"/>
    <mergeCell ref="A12:D12"/>
    <mergeCell ref="E12:J12"/>
    <mergeCell ref="M12:N12"/>
    <mergeCell ref="C16:D16"/>
    <mergeCell ref="H18:J18"/>
    <mergeCell ref="K18:M18"/>
    <mergeCell ref="H20:J20"/>
    <mergeCell ref="K20:M20"/>
    <mergeCell ref="H22:J22"/>
    <mergeCell ref="K22:M22"/>
    <mergeCell ref="H24:J24"/>
    <mergeCell ref="K24:M24"/>
    <mergeCell ref="Q26:R26"/>
    <mergeCell ref="A27:N27"/>
    <mergeCell ref="A31:D31"/>
    <mergeCell ref="E31:J31"/>
    <mergeCell ref="M31:N31"/>
    <mergeCell ref="A32:D32"/>
    <mergeCell ref="E32:J32"/>
    <mergeCell ref="M32:N32"/>
    <mergeCell ref="A33:D33"/>
    <mergeCell ref="E33:J33"/>
    <mergeCell ref="M33:N33"/>
    <mergeCell ref="A34:D34"/>
    <mergeCell ref="E34:J34"/>
    <mergeCell ref="M34:N34"/>
    <mergeCell ref="A35:D35"/>
    <mergeCell ref="E35:J35"/>
    <mergeCell ref="M35:N35"/>
    <mergeCell ref="A36:D36"/>
    <mergeCell ref="E36:J36"/>
    <mergeCell ref="M36:N36"/>
    <mergeCell ref="A37:D37"/>
    <mergeCell ref="E37:J37"/>
    <mergeCell ref="M37:N37"/>
    <mergeCell ref="C41:D41"/>
    <mergeCell ref="H43:J43"/>
    <mergeCell ref="K43:M43"/>
    <mergeCell ref="H45:J45"/>
    <mergeCell ref="K45:M45"/>
    <mergeCell ref="H47:J47"/>
    <mergeCell ref="K47:M47"/>
    <mergeCell ref="H49:J49"/>
    <mergeCell ref="K49:M49"/>
    <mergeCell ref="Q51:R51"/>
    <mergeCell ref="A52:N52"/>
    <mergeCell ref="A56:D56"/>
    <mergeCell ref="E56:J56"/>
    <mergeCell ref="M56:N56"/>
    <mergeCell ref="A57:D57"/>
    <mergeCell ref="E57:J57"/>
    <mergeCell ref="M57:N57"/>
    <mergeCell ref="A58:D58"/>
    <mergeCell ref="E58:J58"/>
    <mergeCell ref="M58:N58"/>
    <mergeCell ref="A59:D59"/>
    <mergeCell ref="E59:J59"/>
    <mergeCell ref="M59:N59"/>
    <mergeCell ref="A60:D60"/>
    <mergeCell ref="E60:J60"/>
    <mergeCell ref="M60:N60"/>
    <mergeCell ref="A61:D61"/>
    <mergeCell ref="E61:J61"/>
    <mergeCell ref="M61:N61"/>
    <mergeCell ref="A62:D62"/>
    <mergeCell ref="E62:J62"/>
    <mergeCell ref="M62:N62"/>
    <mergeCell ref="C66:D66"/>
    <mergeCell ref="H68:J68"/>
    <mergeCell ref="K68:M68"/>
    <mergeCell ref="H70:J70"/>
    <mergeCell ref="K70:M70"/>
    <mergeCell ref="H72:J72"/>
    <mergeCell ref="K72:M72"/>
    <mergeCell ref="H74:J74"/>
    <mergeCell ref="K74:M74"/>
    <mergeCell ref="A4:D5"/>
    <mergeCell ref="E4:J5"/>
    <mergeCell ref="K4:K5"/>
    <mergeCell ref="L4:L5"/>
    <mergeCell ref="M4:N5"/>
    <mergeCell ref="A29:D30"/>
    <mergeCell ref="E29:J30"/>
    <mergeCell ref="K29:K30"/>
    <mergeCell ref="L29:L30"/>
    <mergeCell ref="M29:N30"/>
    <mergeCell ref="A54:D55"/>
    <mergeCell ref="E54:J55"/>
    <mergeCell ref="K54:K55"/>
    <mergeCell ref="L54:L55"/>
    <mergeCell ref="M54:N55"/>
  </mergeCells>
  <phoneticPr fontId="2"/>
  <dataValidations count="2">
    <dataValidation type="list" allowBlank="1" showDropDown="0" showInputMessage="1" showErrorMessage="1" sqref="K56 K6 K31">
      <formula1>O11:O12</formula1>
    </dataValidation>
    <dataValidation type="list" allowBlank="1" showDropDown="0" showInputMessage="1" showErrorMessage="1" sqref="K57:K62 K7:K12 K32:K37">
      <formula1>$O$11:$O$12</formula1>
    </dataValidation>
  </dataValidations>
  <pageMargins left="0.98425196850393704" right="0.98425196850393704" top="0.59055118110236227" bottom="0.19685039370078741" header="0.51181102362204722" footer="0.51181102362204722"/>
  <pageSetup paperSize="9" scale="91" fitToWidth="1" fitToHeight="0" orientation="landscape" usePrinterDefaults="1" blackAndWhite="1"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8"/>
  <dimension ref="A1:U300"/>
  <sheetViews>
    <sheetView view="pageBreakPreview" zoomScale="85" zoomScaleSheetLayoutView="85" workbookViewId="0">
      <selection activeCell="A83" sqref="A83:R108"/>
    </sheetView>
  </sheetViews>
  <sheetFormatPr defaultRowHeight="13.5"/>
  <cols>
    <col min="1" max="1" width="5.6640625" style="483" customWidth="1"/>
    <col min="2" max="2" width="3.109375" style="483" customWidth="1"/>
    <col min="3" max="12" width="4.6640625" style="483" customWidth="1"/>
    <col min="13" max="13" width="3.109375" style="483" customWidth="1"/>
    <col min="14" max="261" width="9" style="483" customWidth="1"/>
    <col min="262" max="262" width="5.6640625" style="483" customWidth="1"/>
    <col min="263" max="263" width="3.21875" style="483" customWidth="1"/>
    <col min="264" max="264" width="9.44140625" style="483" customWidth="1"/>
    <col min="265" max="265" width="3.44140625" style="483" customWidth="1"/>
    <col min="266" max="266" width="12.109375" style="483" customWidth="1"/>
    <col min="267" max="267" width="13.44140625" style="483" customWidth="1"/>
    <col min="268" max="268" width="5.6640625" style="483" customWidth="1"/>
    <col min="269" max="269" width="3.109375" style="483" customWidth="1"/>
    <col min="270" max="517" width="9" style="483" customWidth="1"/>
    <col min="518" max="518" width="5.6640625" style="483" customWidth="1"/>
    <col min="519" max="519" width="3.21875" style="483" customWidth="1"/>
    <col min="520" max="520" width="9.44140625" style="483" customWidth="1"/>
    <col min="521" max="521" width="3.44140625" style="483" customWidth="1"/>
    <col min="522" max="522" width="12.109375" style="483" customWidth="1"/>
    <col min="523" max="523" width="13.44140625" style="483" customWidth="1"/>
    <col min="524" max="524" width="5.6640625" style="483" customWidth="1"/>
    <col min="525" max="525" width="3.109375" style="483" customWidth="1"/>
    <col min="526" max="773" width="9" style="483" customWidth="1"/>
    <col min="774" max="774" width="5.6640625" style="483" customWidth="1"/>
    <col min="775" max="775" width="3.21875" style="483" customWidth="1"/>
    <col min="776" max="776" width="9.44140625" style="483" customWidth="1"/>
    <col min="777" max="777" width="3.44140625" style="483" customWidth="1"/>
    <col min="778" max="778" width="12.109375" style="483" customWidth="1"/>
    <col min="779" max="779" width="13.44140625" style="483" customWidth="1"/>
    <col min="780" max="780" width="5.6640625" style="483" customWidth="1"/>
    <col min="781" max="781" width="3.109375" style="483" customWidth="1"/>
    <col min="782" max="1029" width="9" style="483" customWidth="1"/>
    <col min="1030" max="1030" width="5.6640625" style="483" customWidth="1"/>
    <col min="1031" max="1031" width="3.21875" style="483" customWidth="1"/>
    <col min="1032" max="1032" width="9.44140625" style="483" customWidth="1"/>
    <col min="1033" max="1033" width="3.44140625" style="483" customWidth="1"/>
    <col min="1034" max="1034" width="12.109375" style="483" customWidth="1"/>
    <col min="1035" max="1035" width="13.44140625" style="483" customWidth="1"/>
    <col min="1036" max="1036" width="5.6640625" style="483" customWidth="1"/>
    <col min="1037" max="1037" width="3.109375" style="483" customWidth="1"/>
    <col min="1038" max="1285" width="9" style="483" customWidth="1"/>
    <col min="1286" max="1286" width="5.6640625" style="483" customWidth="1"/>
    <col min="1287" max="1287" width="3.21875" style="483" customWidth="1"/>
    <col min="1288" max="1288" width="9.44140625" style="483" customWidth="1"/>
    <col min="1289" max="1289" width="3.44140625" style="483" customWidth="1"/>
    <col min="1290" max="1290" width="12.109375" style="483" customWidth="1"/>
    <col min="1291" max="1291" width="13.44140625" style="483" customWidth="1"/>
    <col min="1292" max="1292" width="5.6640625" style="483" customWidth="1"/>
    <col min="1293" max="1293" width="3.109375" style="483" customWidth="1"/>
    <col min="1294" max="1541" width="9" style="483" customWidth="1"/>
    <col min="1542" max="1542" width="5.6640625" style="483" customWidth="1"/>
    <col min="1543" max="1543" width="3.21875" style="483" customWidth="1"/>
    <col min="1544" max="1544" width="9.44140625" style="483" customWidth="1"/>
    <col min="1545" max="1545" width="3.44140625" style="483" customWidth="1"/>
    <col min="1546" max="1546" width="12.109375" style="483" customWidth="1"/>
    <col min="1547" max="1547" width="13.44140625" style="483" customWidth="1"/>
    <col min="1548" max="1548" width="5.6640625" style="483" customWidth="1"/>
    <col min="1549" max="1549" width="3.109375" style="483" customWidth="1"/>
    <col min="1550" max="1797" width="9" style="483" customWidth="1"/>
    <col min="1798" max="1798" width="5.6640625" style="483" customWidth="1"/>
    <col min="1799" max="1799" width="3.21875" style="483" customWidth="1"/>
    <col min="1800" max="1800" width="9.44140625" style="483" customWidth="1"/>
    <col min="1801" max="1801" width="3.44140625" style="483" customWidth="1"/>
    <col min="1802" max="1802" width="12.109375" style="483" customWidth="1"/>
    <col min="1803" max="1803" width="13.44140625" style="483" customWidth="1"/>
    <col min="1804" max="1804" width="5.6640625" style="483" customWidth="1"/>
    <col min="1805" max="1805" width="3.109375" style="483" customWidth="1"/>
    <col min="1806" max="2053" width="9" style="483" customWidth="1"/>
    <col min="2054" max="2054" width="5.6640625" style="483" customWidth="1"/>
    <col min="2055" max="2055" width="3.21875" style="483" customWidth="1"/>
    <col min="2056" max="2056" width="9.44140625" style="483" customWidth="1"/>
    <col min="2057" max="2057" width="3.44140625" style="483" customWidth="1"/>
    <col min="2058" max="2058" width="12.109375" style="483" customWidth="1"/>
    <col min="2059" max="2059" width="13.44140625" style="483" customWidth="1"/>
    <col min="2060" max="2060" width="5.6640625" style="483" customWidth="1"/>
    <col min="2061" max="2061" width="3.109375" style="483" customWidth="1"/>
    <col min="2062" max="2309" width="9" style="483" customWidth="1"/>
    <col min="2310" max="2310" width="5.6640625" style="483" customWidth="1"/>
    <col min="2311" max="2311" width="3.21875" style="483" customWidth="1"/>
    <col min="2312" max="2312" width="9.44140625" style="483" customWidth="1"/>
    <col min="2313" max="2313" width="3.44140625" style="483" customWidth="1"/>
    <col min="2314" max="2314" width="12.109375" style="483" customWidth="1"/>
    <col min="2315" max="2315" width="13.44140625" style="483" customWidth="1"/>
    <col min="2316" max="2316" width="5.6640625" style="483" customWidth="1"/>
    <col min="2317" max="2317" width="3.109375" style="483" customWidth="1"/>
    <col min="2318" max="2565" width="9" style="483" customWidth="1"/>
    <col min="2566" max="2566" width="5.6640625" style="483" customWidth="1"/>
    <col min="2567" max="2567" width="3.21875" style="483" customWidth="1"/>
    <col min="2568" max="2568" width="9.44140625" style="483" customWidth="1"/>
    <col min="2569" max="2569" width="3.44140625" style="483" customWidth="1"/>
    <col min="2570" max="2570" width="12.109375" style="483" customWidth="1"/>
    <col min="2571" max="2571" width="13.44140625" style="483" customWidth="1"/>
    <col min="2572" max="2572" width="5.6640625" style="483" customWidth="1"/>
    <col min="2573" max="2573" width="3.109375" style="483" customWidth="1"/>
    <col min="2574" max="2821" width="9" style="483" customWidth="1"/>
    <col min="2822" max="2822" width="5.6640625" style="483" customWidth="1"/>
    <col min="2823" max="2823" width="3.21875" style="483" customWidth="1"/>
    <col min="2824" max="2824" width="9.44140625" style="483" customWidth="1"/>
    <col min="2825" max="2825" width="3.44140625" style="483" customWidth="1"/>
    <col min="2826" max="2826" width="12.109375" style="483" customWidth="1"/>
    <col min="2827" max="2827" width="13.44140625" style="483" customWidth="1"/>
    <col min="2828" max="2828" width="5.6640625" style="483" customWidth="1"/>
    <col min="2829" max="2829" width="3.109375" style="483" customWidth="1"/>
    <col min="2830" max="3077" width="9" style="483" customWidth="1"/>
    <col min="3078" max="3078" width="5.6640625" style="483" customWidth="1"/>
    <col min="3079" max="3079" width="3.21875" style="483" customWidth="1"/>
    <col min="3080" max="3080" width="9.44140625" style="483" customWidth="1"/>
    <col min="3081" max="3081" width="3.44140625" style="483" customWidth="1"/>
    <col min="3082" max="3082" width="12.109375" style="483" customWidth="1"/>
    <col min="3083" max="3083" width="13.44140625" style="483" customWidth="1"/>
    <col min="3084" max="3084" width="5.6640625" style="483" customWidth="1"/>
    <col min="3085" max="3085" width="3.109375" style="483" customWidth="1"/>
    <col min="3086" max="3333" width="9" style="483" customWidth="1"/>
    <col min="3334" max="3334" width="5.6640625" style="483" customWidth="1"/>
    <col min="3335" max="3335" width="3.21875" style="483" customWidth="1"/>
    <col min="3336" max="3336" width="9.44140625" style="483" customWidth="1"/>
    <col min="3337" max="3337" width="3.44140625" style="483" customWidth="1"/>
    <col min="3338" max="3338" width="12.109375" style="483" customWidth="1"/>
    <col min="3339" max="3339" width="13.44140625" style="483" customWidth="1"/>
    <col min="3340" max="3340" width="5.6640625" style="483" customWidth="1"/>
    <col min="3341" max="3341" width="3.109375" style="483" customWidth="1"/>
    <col min="3342" max="3589" width="9" style="483" customWidth="1"/>
    <col min="3590" max="3590" width="5.6640625" style="483" customWidth="1"/>
    <col min="3591" max="3591" width="3.21875" style="483" customWidth="1"/>
    <col min="3592" max="3592" width="9.44140625" style="483" customWidth="1"/>
    <col min="3593" max="3593" width="3.44140625" style="483" customWidth="1"/>
    <col min="3594" max="3594" width="12.109375" style="483" customWidth="1"/>
    <col min="3595" max="3595" width="13.44140625" style="483" customWidth="1"/>
    <col min="3596" max="3596" width="5.6640625" style="483" customWidth="1"/>
    <col min="3597" max="3597" width="3.109375" style="483" customWidth="1"/>
    <col min="3598" max="3845" width="9" style="483" customWidth="1"/>
    <col min="3846" max="3846" width="5.6640625" style="483" customWidth="1"/>
    <col min="3847" max="3847" width="3.21875" style="483" customWidth="1"/>
    <col min="3848" max="3848" width="9.44140625" style="483" customWidth="1"/>
    <col min="3849" max="3849" width="3.44140625" style="483" customWidth="1"/>
    <col min="3850" max="3850" width="12.109375" style="483" customWidth="1"/>
    <col min="3851" max="3851" width="13.44140625" style="483" customWidth="1"/>
    <col min="3852" max="3852" width="5.6640625" style="483" customWidth="1"/>
    <col min="3853" max="3853" width="3.109375" style="483" customWidth="1"/>
    <col min="3854" max="4101" width="9" style="483" customWidth="1"/>
    <col min="4102" max="4102" width="5.6640625" style="483" customWidth="1"/>
    <col min="4103" max="4103" width="3.21875" style="483" customWidth="1"/>
    <col min="4104" max="4104" width="9.44140625" style="483" customWidth="1"/>
    <col min="4105" max="4105" width="3.44140625" style="483" customWidth="1"/>
    <col min="4106" max="4106" width="12.109375" style="483" customWidth="1"/>
    <col min="4107" max="4107" width="13.44140625" style="483" customWidth="1"/>
    <col min="4108" max="4108" width="5.6640625" style="483" customWidth="1"/>
    <col min="4109" max="4109" width="3.109375" style="483" customWidth="1"/>
    <col min="4110" max="4357" width="9" style="483" customWidth="1"/>
    <col min="4358" max="4358" width="5.6640625" style="483" customWidth="1"/>
    <col min="4359" max="4359" width="3.21875" style="483" customWidth="1"/>
    <col min="4360" max="4360" width="9.44140625" style="483" customWidth="1"/>
    <col min="4361" max="4361" width="3.44140625" style="483" customWidth="1"/>
    <col min="4362" max="4362" width="12.109375" style="483" customWidth="1"/>
    <col min="4363" max="4363" width="13.44140625" style="483" customWidth="1"/>
    <col min="4364" max="4364" width="5.6640625" style="483" customWidth="1"/>
    <col min="4365" max="4365" width="3.109375" style="483" customWidth="1"/>
    <col min="4366" max="4613" width="9" style="483" customWidth="1"/>
    <col min="4614" max="4614" width="5.6640625" style="483" customWidth="1"/>
    <col min="4615" max="4615" width="3.21875" style="483" customWidth="1"/>
    <col min="4616" max="4616" width="9.44140625" style="483" customWidth="1"/>
    <col min="4617" max="4617" width="3.44140625" style="483" customWidth="1"/>
    <col min="4618" max="4618" width="12.109375" style="483" customWidth="1"/>
    <col min="4619" max="4619" width="13.44140625" style="483" customWidth="1"/>
    <col min="4620" max="4620" width="5.6640625" style="483" customWidth="1"/>
    <col min="4621" max="4621" width="3.109375" style="483" customWidth="1"/>
    <col min="4622" max="4869" width="9" style="483" customWidth="1"/>
    <col min="4870" max="4870" width="5.6640625" style="483" customWidth="1"/>
    <col min="4871" max="4871" width="3.21875" style="483" customWidth="1"/>
    <col min="4872" max="4872" width="9.44140625" style="483" customWidth="1"/>
    <col min="4873" max="4873" width="3.44140625" style="483" customWidth="1"/>
    <col min="4874" max="4874" width="12.109375" style="483" customWidth="1"/>
    <col min="4875" max="4875" width="13.44140625" style="483" customWidth="1"/>
    <col min="4876" max="4876" width="5.6640625" style="483" customWidth="1"/>
    <col min="4877" max="4877" width="3.109375" style="483" customWidth="1"/>
    <col min="4878" max="5125" width="9" style="483" customWidth="1"/>
    <col min="5126" max="5126" width="5.6640625" style="483" customWidth="1"/>
    <col min="5127" max="5127" width="3.21875" style="483" customWidth="1"/>
    <col min="5128" max="5128" width="9.44140625" style="483" customWidth="1"/>
    <col min="5129" max="5129" width="3.44140625" style="483" customWidth="1"/>
    <col min="5130" max="5130" width="12.109375" style="483" customWidth="1"/>
    <col min="5131" max="5131" width="13.44140625" style="483" customWidth="1"/>
    <col min="5132" max="5132" width="5.6640625" style="483" customWidth="1"/>
    <col min="5133" max="5133" width="3.109375" style="483" customWidth="1"/>
    <col min="5134" max="5381" width="9" style="483" customWidth="1"/>
    <col min="5382" max="5382" width="5.6640625" style="483" customWidth="1"/>
    <col min="5383" max="5383" width="3.21875" style="483" customWidth="1"/>
    <col min="5384" max="5384" width="9.44140625" style="483" customWidth="1"/>
    <col min="5385" max="5385" width="3.44140625" style="483" customWidth="1"/>
    <col min="5386" max="5386" width="12.109375" style="483" customWidth="1"/>
    <col min="5387" max="5387" width="13.44140625" style="483" customWidth="1"/>
    <col min="5388" max="5388" width="5.6640625" style="483" customWidth="1"/>
    <col min="5389" max="5389" width="3.109375" style="483" customWidth="1"/>
    <col min="5390" max="5637" width="9" style="483" customWidth="1"/>
    <col min="5638" max="5638" width="5.6640625" style="483" customWidth="1"/>
    <col min="5639" max="5639" width="3.21875" style="483" customWidth="1"/>
    <col min="5640" max="5640" width="9.44140625" style="483" customWidth="1"/>
    <col min="5641" max="5641" width="3.44140625" style="483" customWidth="1"/>
    <col min="5642" max="5642" width="12.109375" style="483" customWidth="1"/>
    <col min="5643" max="5643" width="13.44140625" style="483" customWidth="1"/>
    <col min="5644" max="5644" width="5.6640625" style="483" customWidth="1"/>
    <col min="5645" max="5645" width="3.109375" style="483" customWidth="1"/>
    <col min="5646" max="5893" width="9" style="483" customWidth="1"/>
    <col min="5894" max="5894" width="5.6640625" style="483" customWidth="1"/>
    <col min="5895" max="5895" width="3.21875" style="483" customWidth="1"/>
    <col min="5896" max="5896" width="9.44140625" style="483" customWidth="1"/>
    <col min="5897" max="5897" width="3.44140625" style="483" customWidth="1"/>
    <col min="5898" max="5898" width="12.109375" style="483" customWidth="1"/>
    <col min="5899" max="5899" width="13.44140625" style="483" customWidth="1"/>
    <col min="5900" max="5900" width="5.6640625" style="483" customWidth="1"/>
    <col min="5901" max="5901" width="3.109375" style="483" customWidth="1"/>
    <col min="5902" max="6149" width="9" style="483" customWidth="1"/>
    <col min="6150" max="6150" width="5.6640625" style="483" customWidth="1"/>
    <col min="6151" max="6151" width="3.21875" style="483" customWidth="1"/>
    <col min="6152" max="6152" width="9.44140625" style="483" customWidth="1"/>
    <col min="6153" max="6153" width="3.44140625" style="483" customWidth="1"/>
    <col min="6154" max="6154" width="12.109375" style="483" customWidth="1"/>
    <col min="6155" max="6155" width="13.44140625" style="483" customWidth="1"/>
    <col min="6156" max="6156" width="5.6640625" style="483" customWidth="1"/>
    <col min="6157" max="6157" width="3.109375" style="483" customWidth="1"/>
    <col min="6158" max="6405" width="9" style="483" customWidth="1"/>
    <col min="6406" max="6406" width="5.6640625" style="483" customWidth="1"/>
    <col min="6407" max="6407" width="3.21875" style="483" customWidth="1"/>
    <col min="6408" max="6408" width="9.44140625" style="483" customWidth="1"/>
    <col min="6409" max="6409" width="3.44140625" style="483" customWidth="1"/>
    <col min="6410" max="6410" width="12.109375" style="483" customWidth="1"/>
    <col min="6411" max="6411" width="13.44140625" style="483" customWidth="1"/>
    <col min="6412" max="6412" width="5.6640625" style="483" customWidth="1"/>
    <col min="6413" max="6413" width="3.109375" style="483" customWidth="1"/>
    <col min="6414" max="6661" width="9" style="483" customWidth="1"/>
    <col min="6662" max="6662" width="5.6640625" style="483" customWidth="1"/>
    <col min="6663" max="6663" width="3.21875" style="483" customWidth="1"/>
    <col min="6664" max="6664" width="9.44140625" style="483" customWidth="1"/>
    <col min="6665" max="6665" width="3.44140625" style="483" customWidth="1"/>
    <col min="6666" max="6666" width="12.109375" style="483" customWidth="1"/>
    <col min="6667" max="6667" width="13.44140625" style="483" customWidth="1"/>
    <col min="6668" max="6668" width="5.6640625" style="483" customWidth="1"/>
    <col min="6669" max="6669" width="3.109375" style="483" customWidth="1"/>
    <col min="6670" max="6917" width="9" style="483" customWidth="1"/>
    <col min="6918" max="6918" width="5.6640625" style="483" customWidth="1"/>
    <col min="6919" max="6919" width="3.21875" style="483" customWidth="1"/>
    <col min="6920" max="6920" width="9.44140625" style="483" customWidth="1"/>
    <col min="6921" max="6921" width="3.44140625" style="483" customWidth="1"/>
    <col min="6922" max="6922" width="12.109375" style="483" customWidth="1"/>
    <col min="6923" max="6923" width="13.44140625" style="483" customWidth="1"/>
    <col min="6924" max="6924" width="5.6640625" style="483" customWidth="1"/>
    <col min="6925" max="6925" width="3.109375" style="483" customWidth="1"/>
    <col min="6926" max="7173" width="9" style="483" customWidth="1"/>
    <col min="7174" max="7174" width="5.6640625" style="483" customWidth="1"/>
    <col min="7175" max="7175" width="3.21875" style="483" customWidth="1"/>
    <col min="7176" max="7176" width="9.44140625" style="483" customWidth="1"/>
    <col min="7177" max="7177" width="3.44140625" style="483" customWidth="1"/>
    <col min="7178" max="7178" width="12.109375" style="483" customWidth="1"/>
    <col min="7179" max="7179" width="13.44140625" style="483" customWidth="1"/>
    <col min="7180" max="7180" width="5.6640625" style="483" customWidth="1"/>
    <col min="7181" max="7181" width="3.109375" style="483" customWidth="1"/>
    <col min="7182" max="7429" width="9" style="483" customWidth="1"/>
    <col min="7430" max="7430" width="5.6640625" style="483" customWidth="1"/>
    <col min="7431" max="7431" width="3.21875" style="483" customWidth="1"/>
    <col min="7432" max="7432" width="9.44140625" style="483" customWidth="1"/>
    <col min="7433" max="7433" width="3.44140625" style="483" customWidth="1"/>
    <col min="7434" max="7434" width="12.109375" style="483" customWidth="1"/>
    <col min="7435" max="7435" width="13.44140625" style="483" customWidth="1"/>
    <col min="7436" max="7436" width="5.6640625" style="483" customWidth="1"/>
    <col min="7437" max="7437" width="3.109375" style="483" customWidth="1"/>
    <col min="7438" max="7685" width="9" style="483" customWidth="1"/>
    <col min="7686" max="7686" width="5.6640625" style="483" customWidth="1"/>
    <col min="7687" max="7687" width="3.21875" style="483" customWidth="1"/>
    <col min="7688" max="7688" width="9.44140625" style="483" customWidth="1"/>
    <col min="7689" max="7689" width="3.44140625" style="483" customWidth="1"/>
    <col min="7690" max="7690" width="12.109375" style="483" customWidth="1"/>
    <col min="7691" max="7691" width="13.44140625" style="483" customWidth="1"/>
    <col min="7692" max="7692" width="5.6640625" style="483" customWidth="1"/>
    <col min="7693" max="7693" width="3.109375" style="483" customWidth="1"/>
    <col min="7694" max="7941" width="9" style="483" customWidth="1"/>
    <col min="7942" max="7942" width="5.6640625" style="483" customWidth="1"/>
    <col min="7943" max="7943" width="3.21875" style="483" customWidth="1"/>
    <col min="7944" max="7944" width="9.44140625" style="483" customWidth="1"/>
    <col min="7945" max="7945" width="3.44140625" style="483" customWidth="1"/>
    <col min="7946" max="7946" width="12.109375" style="483" customWidth="1"/>
    <col min="7947" max="7947" width="13.44140625" style="483" customWidth="1"/>
    <col min="7948" max="7948" width="5.6640625" style="483" customWidth="1"/>
    <col min="7949" max="7949" width="3.109375" style="483" customWidth="1"/>
    <col min="7950" max="8197" width="9" style="483" customWidth="1"/>
    <col min="8198" max="8198" width="5.6640625" style="483" customWidth="1"/>
    <col min="8199" max="8199" width="3.21875" style="483" customWidth="1"/>
    <col min="8200" max="8200" width="9.44140625" style="483" customWidth="1"/>
    <col min="8201" max="8201" width="3.44140625" style="483" customWidth="1"/>
    <col min="8202" max="8202" width="12.109375" style="483" customWidth="1"/>
    <col min="8203" max="8203" width="13.44140625" style="483" customWidth="1"/>
    <col min="8204" max="8204" width="5.6640625" style="483" customWidth="1"/>
    <col min="8205" max="8205" width="3.109375" style="483" customWidth="1"/>
    <col min="8206" max="8453" width="9" style="483" customWidth="1"/>
    <col min="8454" max="8454" width="5.6640625" style="483" customWidth="1"/>
    <col min="8455" max="8455" width="3.21875" style="483" customWidth="1"/>
    <col min="8456" max="8456" width="9.44140625" style="483" customWidth="1"/>
    <col min="8457" max="8457" width="3.44140625" style="483" customWidth="1"/>
    <col min="8458" max="8458" width="12.109375" style="483" customWidth="1"/>
    <col min="8459" max="8459" width="13.44140625" style="483" customWidth="1"/>
    <col min="8460" max="8460" width="5.6640625" style="483" customWidth="1"/>
    <col min="8461" max="8461" width="3.109375" style="483" customWidth="1"/>
    <col min="8462" max="8709" width="9" style="483" customWidth="1"/>
    <col min="8710" max="8710" width="5.6640625" style="483" customWidth="1"/>
    <col min="8711" max="8711" width="3.21875" style="483" customWidth="1"/>
    <col min="8712" max="8712" width="9.44140625" style="483" customWidth="1"/>
    <col min="8713" max="8713" width="3.44140625" style="483" customWidth="1"/>
    <col min="8714" max="8714" width="12.109375" style="483" customWidth="1"/>
    <col min="8715" max="8715" width="13.44140625" style="483" customWidth="1"/>
    <col min="8716" max="8716" width="5.6640625" style="483" customWidth="1"/>
    <col min="8717" max="8717" width="3.109375" style="483" customWidth="1"/>
    <col min="8718" max="8965" width="9" style="483" customWidth="1"/>
    <col min="8966" max="8966" width="5.6640625" style="483" customWidth="1"/>
    <col min="8967" max="8967" width="3.21875" style="483" customWidth="1"/>
    <col min="8968" max="8968" width="9.44140625" style="483" customWidth="1"/>
    <col min="8969" max="8969" width="3.44140625" style="483" customWidth="1"/>
    <col min="8970" max="8970" width="12.109375" style="483" customWidth="1"/>
    <col min="8971" max="8971" width="13.44140625" style="483" customWidth="1"/>
    <col min="8972" max="8972" width="5.6640625" style="483" customWidth="1"/>
    <col min="8973" max="8973" width="3.109375" style="483" customWidth="1"/>
    <col min="8974" max="9221" width="9" style="483" customWidth="1"/>
    <col min="9222" max="9222" width="5.6640625" style="483" customWidth="1"/>
    <col min="9223" max="9223" width="3.21875" style="483" customWidth="1"/>
    <col min="9224" max="9224" width="9.44140625" style="483" customWidth="1"/>
    <col min="9225" max="9225" width="3.44140625" style="483" customWidth="1"/>
    <col min="9226" max="9226" width="12.109375" style="483" customWidth="1"/>
    <col min="9227" max="9227" width="13.44140625" style="483" customWidth="1"/>
    <col min="9228" max="9228" width="5.6640625" style="483" customWidth="1"/>
    <col min="9229" max="9229" width="3.109375" style="483" customWidth="1"/>
    <col min="9230" max="9477" width="9" style="483" customWidth="1"/>
    <col min="9478" max="9478" width="5.6640625" style="483" customWidth="1"/>
    <col min="9479" max="9479" width="3.21875" style="483" customWidth="1"/>
    <col min="9480" max="9480" width="9.44140625" style="483" customWidth="1"/>
    <col min="9481" max="9481" width="3.44140625" style="483" customWidth="1"/>
    <col min="9482" max="9482" width="12.109375" style="483" customWidth="1"/>
    <col min="9483" max="9483" width="13.44140625" style="483" customWidth="1"/>
    <col min="9484" max="9484" width="5.6640625" style="483" customWidth="1"/>
    <col min="9485" max="9485" width="3.109375" style="483" customWidth="1"/>
    <col min="9486" max="9733" width="9" style="483" customWidth="1"/>
    <col min="9734" max="9734" width="5.6640625" style="483" customWidth="1"/>
    <col min="9735" max="9735" width="3.21875" style="483" customWidth="1"/>
    <col min="9736" max="9736" width="9.44140625" style="483" customWidth="1"/>
    <col min="9737" max="9737" width="3.44140625" style="483" customWidth="1"/>
    <col min="9738" max="9738" width="12.109375" style="483" customWidth="1"/>
    <col min="9739" max="9739" width="13.44140625" style="483" customWidth="1"/>
    <col min="9740" max="9740" width="5.6640625" style="483" customWidth="1"/>
    <col min="9741" max="9741" width="3.109375" style="483" customWidth="1"/>
    <col min="9742" max="9989" width="9" style="483" customWidth="1"/>
    <col min="9990" max="9990" width="5.6640625" style="483" customWidth="1"/>
    <col min="9991" max="9991" width="3.21875" style="483" customWidth="1"/>
    <col min="9992" max="9992" width="9.44140625" style="483" customWidth="1"/>
    <col min="9993" max="9993" width="3.44140625" style="483" customWidth="1"/>
    <col min="9994" max="9994" width="12.109375" style="483" customWidth="1"/>
    <col min="9995" max="9995" width="13.44140625" style="483" customWidth="1"/>
    <col min="9996" max="9996" width="5.6640625" style="483" customWidth="1"/>
    <col min="9997" max="9997" width="3.109375" style="483" customWidth="1"/>
    <col min="9998" max="10245" width="9" style="483" customWidth="1"/>
    <col min="10246" max="10246" width="5.6640625" style="483" customWidth="1"/>
    <col min="10247" max="10247" width="3.21875" style="483" customWidth="1"/>
    <col min="10248" max="10248" width="9.44140625" style="483" customWidth="1"/>
    <col min="10249" max="10249" width="3.44140625" style="483" customWidth="1"/>
    <col min="10250" max="10250" width="12.109375" style="483" customWidth="1"/>
    <col min="10251" max="10251" width="13.44140625" style="483" customWidth="1"/>
    <col min="10252" max="10252" width="5.6640625" style="483" customWidth="1"/>
    <col min="10253" max="10253" width="3.109375" style="483" customWidth="1"/>
    <col min="10254" max="10501" width="9" style="483" customWidth="1"/>
    <col min="10502" max="10502" width="5.6640625" style="483" customWidth="1"/>
    <col min="10503" max="10503" width="3.21875" style="483" customWidth="1"/>
    <col min="10504" max="10504" width="9.44140625" style="483" customWidth="1"/>
    <col min="10505" max="10505" width="3.44140625" style="483" customWidth="1"/>
    <col min="10506" max="10506" width="12.109375" style="483" customWidth="1"/>
    <col min="10507" max="10507" width="13.44140625" style="483" customWidth="1"/>
    <col min="10508" max="10508" width="5.6640625" style="483" customWidth="1"/>
    <col min="10509" max="10509" width="3.109375" style="483" customWidth="1"/>
    <col min="10510" max="10757" width="9" style="483" customWidth="1"/>
    <col min="10758" max="10758" width="5.6640625" style="483" customWidth="1"/>
    <col min="10759" max="10759" width="3.21875" style="483" customWidth="1"/>
    <col min="10760" max="10760" width="9.44140625" style="483" customWidth="1"/>
    <col min="10761" max="10761" width="3.44140625" style="483" customWidth="1"/>
    <col min="10762" max="10762" width="12.109375" style="483" customWidth="1"/>
    <col min="10763" max="10763" width="13.44140625" style="483" customWidth="1"/>
    <col min="10764" max="10764" width="5.6640625" style="483" customWidth="1"/>
    <col min="10765" max="10765" width="3.109375" style="483" customWidth="1"/>
    <col min="10766" max="11013" width="9" style="483" customWidth="1"/>
    <col min="11014" max="11014" width="5.6640625" style="483" customWidth="1"/>
    <col min="11015" max="11015" width="3.21875" style="483" customWidth="1"/>
    <col min="11016" max="11016" width="9.44140625" style="483" customWidth="1"/>
    <col min="11017" max="11017" width="3.44140625" style="483" customWidth="1"/>
    <col min="11018" max="11018" width="12.109375" style="483" customWidth="1"/>
    <col min="11019" max="11019" width="13.44140625" style="483" customWidth="1"/>
    <col min="11020" max="11020" width="5.6640625" style="483" customWidth="1"/>
    <col min="11021" max="11021" width="3.109375" style="483" customWidth="1"/>
    <col min="11022" max="11269" width="9" style="483" customWidth="1"/>
    <col min="11270" max="11270" width="5.6640625" style="483" customWidth="1"/>
    <col min="11271" max="11271" width="3.21875" style="483" customWidth="1"/>
    <col min="11272" max="11272" width="9.44140625" style="483" customWidth="1"/>
    <col min="11273" max="11273" width="3.44140625" style="483" customWidth="1"/>
    <col min="11274" max="11274" width="12.109375" style="483" customWidth="1"/>
    <col min="11275" max="11275" width="13.44140625" style="483" customWidth="1"/>
    <col min="11276" max="11276" width="5.6640625" style="483" customWidth="1"/>
    <col min="11277" max="11277" width="3.109375" style="483" customWidth="1"/>
    <col min="11278" max="11525" width="9" style="483" customWidth="1"/>
    <col min="11526" max="11526" width="5.6640625" style="483" customWidth="1"/>
    <col min="11527" max="11527" width="3.21875" style="483" customWidth="1"/>
    <col min="11528" max="11528" width="9.44140625" style="483" customWidth="1"/>
    <col min="11529" max="11529" width="3.44140625" style="483" customWidth="1"/>
    <col min="11530" max="11530" width="12.109375" style="483" customWidth="1"/>
    <col min="11531" max="11531" width="13.44140625" style="483" customWidth="1"/>
    <col min="11532" max="11532" width="5.6640625" style="483" customWidth="1"/>
    <col min="11533" max="11533" width="3.109375" style="483" customWidth="1"/>
    <col min="11534" max="11781" width="9" style="483" customWidth="1"/>
    <col min="11782" max="11782" width="5.6640625" style="483" customWidth="1"/>
    <col min="11783" max="11783" width="3.21875" style="483" customWidth="1"/>
    <col min="11784" max="11784" width="9.44140625" style="483" customWidth="1"/>
    <col min="11785" max="11785" width="3.44140625" style="483" customWidth="1"/>
    <col min="11786" max="11786" width="12.109375" style="483" customWidth="1"/>
    <col min="11787" max="11787" width="13.44140625" style="483" customWidth="1"/>
    <col min="11788" max="11788" width="5.6640625" style="483" customWidth="1"/>
    <col min="11789" max="11789" width="3.109375" style="483" customWidth="1"/>
    <col min="11790" max="12037" width="9" style="483" customWidth="1"/>
    <col min="12038" max="12038" width="5.6640625" style="483" customWidth="1"/>
    <col min="12039" max="12039" width="3.21875" style="483" customWidth="1"/>
    <col min="12040" max="12040" width="9.44140625" style="483" customWidth="1"/>
    <col min="12041" max="12041" width="3.44140625" style="483" customWidth="1"/>
    <col min="12042" max="12042" width="12.109375" style="483" customWidth="1"/>
    <col min="12043" max="12043" width="13.44140625" style="483" customWidth="1"/>
    <col min="12044" max="12044" width="5.6640625" style="483" customWidth="1"/>
    <col min="12045" max="12045" width="3.109375" style="483" customWidth="1"/>
    <col min="12046" max="12293" width="9" style="483" customWidth="1"/>
    <col min="12294" max="12294" width="5.6640625" style="483" customWidth="1"/>
    <col min="12295" max="12295" width="3.21875" style="483" customWidth="1"/>
    <col min="12296" max="12296" width="9.44140625" style="483" customWidth="1"/>
    <col min="12297" max="12297" width="3.44140625" style="483" customWidth="1"/>
    <col min="12298" max="12298" width="12.109375" style="483" customWidth="1"/>
    <col min="12299" max="12299" width="13.44140625" style="483" customWidth="1"/>
    <col min="12300" max="12300" width="5.6640625" style="483" customWidth="1"/>
    <col min="12301" max="12301" width="3.109375" style="483" customWidth="1"/>
    <col min="12302" max="12549" width="9" style="483" customWidth="1"/>
    <col min="12550" max="12550" width="5.6640625" style="483" customWidth="1"/>
    <col min="12551" max="12551" width="3.21875" style="483" customWidth="1"/>
    <col min="12552" max="12552" width="9.44140625" style="483" customWidth="1"/>
    <col min="12553" max="12553" width="3.44140625" style="483" customWidth="1"/>
    <col min="12554" max="12554" width="12.109375" style="483" customWidth="1"/>
    <col min="12555" max="12555" width="13.44140625" style="483" customWidth="1"/>
    <col min="12556" max="12556" width="5.6640625" style="483" customWidth="1"/>
    <col min="12557" max="12557" width="3.109375" style="483" customWidth="1"/>
    <col min="12558" max="12805" width="9" style="483" customWidth="1"/>
    <col min="12806" max="12806" width="5.6640625" style="483" customWidth="1"/>
    <col min="12807" max="12807" width="3.21875" style="483" customWidth="1"/>
    <col min="12808" max="12808" width="9.44140625" style="483" customWidth="1"/>
    <col min="12809" max="12809" width="3.44140625" style="483" customWidth="1"/>
    <col min="12810" max="12810" width="12.109375" style="483" customWidth="1"/>
    <col min="12811" max="12811" width="13.44140625" style="483" customWidth="1"/>
    <col min="12812" max="12812" width="5.6640625" style="483" customWidth="1"/>
    <col min="12813" max="12813" width="3.109375" style="483" customWidth="1"/>
    <col min="12814" max="13061" width="9" style="483" customWidth="1"/>
    <col min="13062" max="13062" width="5.6640625" style="483" customWidth="1"/>
    <col min="13063" max="13063" width="3.21875" style="483" customWidth="1"/>
    <col min="13064" max="13064" width="9.44140625" style="483" customWidth="1"/>
    <col min="13065" max="13065" width="3.44140625" style="483" customWidth="1"/>
    <col min="13066" max="13066" width="12.109375" style="483" customWidth="1"/>
    <col min="13067" max="13067" width="13.44140625" style="483" customWidth="1"/>
    <col min="13068" max="13068" width="5.6640625" style="483" customWidth="1"/>
    <col min="13069" max="13069" width="3.109375" style="483" customWidth="1"/>
    <col min="13070" max="13317" width="9" style="483" customWidth="1"/>
    <col min="13318" max="13318" width="5.6640625" style="483" customWidth="1"/>
    <col min="13319" max="13319" width="3.21875" style="483" customWidth="1"/>
    <col min="13320" max="13320" width="9.44140625" style="483" customWidth="1"/>
    <col min="13321" max="13321" width="3.44140625" style="483" customWidth="1"/>
    <col min="13322" max="13322" width="12.109375" style="483" customWidth="1"/>
    <col min="13323" max="13323" width="13.44140625" style="483" customWidth="1"/>
    <col min="13324" max="13324" width="5.6640625" style="483" customWidth="1"/>
    <col min="13325" max="13325" width="3.109375" style="483" customWidth="1"/>
    <col min="13326" max="13573" width="9" style="483" customWidth="1"/>
    <col min="13574" max="13574" width="5.6640625" style="483" customWidth="1"/>
    <col min="13575" max="13575" width="3.21875" style="483" customWidth="1"/>
    <col min="13576" max="13576" width="9.44140625" style="483" customWidth="1"/>
    <col min="13577" max="13577" width="3.44140625" style="483" customWidth="1"/>
    <col min="13578" max="13578" width="12.109375" style="483" customWidth="1"/>
    <col min="13579" max="13579" width="13.44140625" style="483" customWidth="1"/>
    <col min="13580" max="13580" width="5.6640625" style="483" customWidth="1"/>
    <col min="13581" max="13581" width="3.109375" style="483" customWidth="1"/>
    <col min="13582" max="13829" width="9" style="483" customWidth="1"/>
    <col min="13830" max="13830" width="5.6640625" style="483" customWidth="1"/>
    <col min="13831" max="13831" width="3.21875" style="483" customWidth="1"/>
    <col min="13832" max="13832" width="9.44140625" style="483" customWidth="1"/>
    <col min="13833" max="13833" width="3.44140625" style="483" customWidth="1"/>
    <col min="13834" max="13834" width="12.109375" style="483" customWidth="1"/>
    <col min="13835" max="13835" width="13.44140625" style="483" customWidth="1"/>
    <col min="13836" max="13836" width="5.6640625" style="483" customWidth="1"/>
    <col min="13837" max="13837" width="3.109375" style="483" customWidth="1"/>
    <col min="13838" max="14085" width="9" style="483" customWidth="1"/>
    <col min="14086" max="14086" width="5.6640625" style="483" customWidth="1"/>
    <col min="14087" max="14087" width="3.21875" style="483" customWidth="1"/>
    <col min="14088" max="14088" width="9.44140625" style="483" customWidth="1"/>
    <col min="14089" max="14089" width="3.44140625" style="483" customWidth="1"/>
    <col min="14090" max="14090" width="12.109375" style="483" customWidth="1"/>
    <col min="14091" max="14091" width="13.44140625" style="483" customWidth="1"/>
    <col min="14092" max="14092" width="5.6640625" style="483" customWidth="1"/>
    <col min="14093" max="14093" width="3.109375" style="483" customWidth="1"/>
    <col min="14094" max="14341" width="9" style="483" customWidth="1"/>
    <col min="14342" max="14342" width="5.6640625" style="483" customWidth="1"/>
    <col min="14343" max="14343" width="3.21875" style="483" customWidth="1"/>
    <col min="14344" max="14344" width="9.44140625" style="483" customWidth="1"/>
    <col min="14345" max="14345" width="3.44140625" style="483" customWidth="1"/>
    <col min="14346" max="14346" width="12.109375" style="483" customWidth="1"/>
    <col min="14347" max="14347" width="13.44140625" style="483" customWidth="1"/>
    <col min="14348" max="14348" width="5.6640625" style="483" customWidth="1"/>
    <col min="14349" max="14349" width="3.109375" style="483" customWidth="1"/>
    <col min="14350" max="14597" width="9" style="483" customWidth="1"/>
    <col min="14598" max="14598" width="5.6640625" style="483" customWidth="1"/>
    <col min="14599" max="14599" width="3.21875" style="483" customWidth="1"/>
    <col min="14600" max="14600" width="9.44140625" style="483" customWidth="1"/>
    <col min="14601" max="14601" width="3.44140625" style="483" customWidth="1"/>
    <col min="14602" max="14602" width="12.109375" style="483" customWidth="1"/>
    <col min="14603" max="14603" width="13.44140625" style="483" customWidth="1"/>
    <col min="14604" max="14604" width="5.6640625" style="483" customWidth="1"/>
    <col min="14605" max="14605" width="3.109375" style="483" customWidth="1"/>
    <col min="14606" max="14853" width="9" style="483" customWidth="1"/>
    <col min="14854" max="14854" width="5.6640625" style="483" customWidth="1"/>
    <col min="14855" max="14855" width="3.21875" style="483" customWidth="1"/>
    <col min="14856" max="14856" width="9.44140625" style="483" customWidth="1"/>
    <col min="14857" max="14857" width="3.44140625" style="483" customWidth="1"/>
    <col min="14858" max="14858" width="12.109375" style="483" customWidth="1"/>
    <col min="14859" max="14859" width="13.44140625" style="483" customWidth="1"/>
    <col min="14860" max="14860" width="5.6640625" style="483" customWidth="1"/>
    <col min="14861" max="14861" width="3.109375" style="483" customWidth="1"/>
    <col min="14862" max="15109" width="9" style="483" customWidth="1"/>
    <col min="15110" max="15110" width="5.6640625" style="483" customWidth="1"/>
    <col min="15111" max="15111" width="3.21875" style="483" customWidth="1"/>
    <col min="15112" max="15112" width="9.44140625" style="483" customWidth="1"/>
    <col min="15113" max="15113" width="3.44140625" style="483" customWidth="1"/>
    <col min="15114" max="15114" width="12.109375" style="483" customWidth="1"/>
    <col min="15115" max="15115" width="13.44140625" style="483" customWidth="1"/>
    <col min="15116" max="15116" width="5.6640625" style="483" customWidth="1"/>
    <col min="15117" max="15117" width="3.109375" style="483" customWidth="1"/>
    <col min="15118" max="15365" width="9" style="483" customWidth="1"/>
    <col min="15366" max="15366" width="5.6640625" style="483" customWidth="1"/>
    <col min="15367" max="15367" width="3.21875" style="483" customWidth="1"/>
    <col min="15368" max="15368" width="9.44140625" style="483" customWidth="1"/>
    <col min="15369" max="15369" width="3.44140625" style="483" customWidth="1"/>
    <col min="15370" max="15370" width="12.109375" style="483" customWidth="1"/>
    <col min="15371" max="15371" width="13.44140625" style="483" customWidth="1"/>
    <col min="15372" max="15372" width="5.6640625" style="483" customWidth="1"/>
    <col min="15373" max="15373" width="3.109375" style="483" customWidth="1"/>
    <col min="15374" max="15621" width="9" style="483" customWidth="1"/>
    <col min="15622" max="15622" width="5.6640625" style="483" customWidth="1"/>
    <col min="15623" max="15623" width="3.21875" style="483" customWidth="1"/>
    <col min="15624" max="15624" width="9.44140625" style="483" customWidth="1"/>
    <col min="15625" max="15625" width="3.44140625" style="483" customWidth="1"/>
    <col min="15626" max="15626" width="12.109375" style="483" customWidth="1"/>
    <col min="15627" max="15627" width="13.44140625" style="483" customWidth="1"/>
    <col min="15628" max="15628" width="5.6640625" style="483" customWidth="1"/>
    <col min="15629" max="15629" width="3.109375" style="483" customWidth="1"/>
    <col min="15630" max="15877" width="9" style="483" customWidth="1"/>
    <col min="15878" max="15878" width="5.6640625" style="483" customWidth="1"/>
    <col min="15879" max="15879" width="3.21875" style="483" customWidth="1"/>
    <col min="15880" max="15880" width="9.44140625" style="483" customWidth="1"/>
    <col min="15881" max="15881" width="3.44140625" style="483" customWidth="1"/>
    <col min="15882" max="15882" width="12.109375" style="483" customWidth="1"/>
    <col min="15883" max="15883" width="13.44140625" style="483" customWidth="1"/>
    <col min="15884" max="15884" width="5.6640625" style="483" customWidth="1"/>
    <col min="15885" max="15885" width="3.109375" style="483" customWidth="1"/>
    <col min="15886" max="16133" width="9" style="483" customWidth="1"/>
    <col min="16134" max="16134" width="5.6640625" style="483" customWidth="1"/>
    <col min="16135" max="16135" width="3.21875" style="483" customWidth="1"/>
    <col min="16136" max="16136" width="9.44140625" style="483" customWidth="1"/>
    <col min="16137" max="16137" width="3.44140625" style="483" customWidth="1"/>
    <col min="16138" max="16138" width="12.109375" style="483" customWidth="1"/>
    <col min="16139" max="16139" width="13.44140625" style="483" customWidth="1"/>
    <col min="16140" max="16140" width="5.6640625" style="483" customWidth="1"/>
    <col min="16141" max="16141" width="3.109375" style="483" customWidth="1"/>
    <col min="16142" max="16384" width="9" style="483" customWidth="1"/>
  </cols>
  <sheetData>
    <row r="1" spans="1:21" ht="14.25">
      <c r="S1" s="308" t="s">
        <v>101</v>
      </c>
    </row>
    <row r="3" spans="1:21" ht="28.5">
      <c r="B3" s="486" t="s">
        <v>32</v>
      </c>
      <c r="C3" s="486"/>
      <c r="D3" s="486"/>
      <c r="E3" s="486"/>
      <c r="F3" s="486"/>
      <c r="G3" s="486"/>
      <c r="H3" s="486"/>
      <c r="I3" s="486"/>
      <c r="J3" s="486"/>
      <c r="K3" s="486"/>
      <c r="L3" s="486"/>
      <c r="M3" s="486"/>
      <c r="N3" s="486"/>
      <c r="O3" s="486"/>
      <c r="P3" s="486"/>
      <c r="Q3" s="486"/>
      <c r="R3" s="486"/>
    </row>
    <row r="4" spans="1:21" ht="7.5" customHeight="1">
      <c r="C4" s="56"/>
      <c r="D4" s="56"/>
      <c r="E4" s="56"/>
      <c r="F4" s="56"/>
      <c r="G4" s="56"/>
      <c r="H4" s="56"/>
      <c r="I4" s="56"/>
      <c r="J4" s="56"/>
    </row>
    <row r="5" spans="1:21" ht="15">
      <c r="C5" s="56"/>
      <c r="D5" s="56"/>
      <c r="E5" s="56"/>
      <c r="F5" s="56"/>
      <c r="G5" s="56"/>
      <c r="H5" s="56"/>
      <c r="I5" s="56"/>
      <c r="J5" s="56"/>
    </row>
    <row r="6" spans="1:21" ht="72" customHeight="1">
      <c r="B6" s="487" t="s">
        <v>86</v>
      </c>
      <c r="C6" s="492"/>
      <c r="D6" s="492"/>
      <c r="E6" s="492"/>
      <c r="F6" s="492"/>
      <c r="G6" s="492"/>
      <c r="H6" s="492"/>
      <c r="I6" s="492"/>
      <c r="J6" s="492"/>
      <c r="K6" s="492"/>
      <c r="L6" s="492"/>
      <c r="M6" s="492" t="s">
        <v>87</v>
      </c>
      <c r="N6" s="492"/>
      <c r="O6" s="492"/>
      <c r="P6" s="492"/>
      <c r="Q6" s="492"/>
      <c r="R6" s="505"/>
    </row>
    <row r="7" spans="1:21" ht="72" customHeight="1">
      <c r="B7" s="488"/>
      <c r="C7" s="493"/>
      <c r="D7" s="493"/>
      <c r="E7" s="493"/>
      <c r="F7" s="493"/>
      <c r="G7" s="493"/>
      <c r="H7" s="493"/>
      <c r="I7" s="493"/>
      <c r="J7" s="493"/>
      <c r="K7" s="493"/>
      <c r="L7" s="493"/>
      <c r="M7" s="500"/>
      <c r="N7" s="500"/>
      <c r="O7" s="500"/>
      <c r="P7" s="500"/>
      <c r="Q7" s="500"/>
      <c r="R7" s="506"/>
    </row>
    <row r="8" spans="1:21" ht="14.25">
      <c r="C8" s="56"/>
      <c r="D8" s="56"/>
      <c r="E8" s="56"/>
      <c r="F8" s="56"/>
      <c r="G8" s="56"/>
      <c r="H8" s="56"/>
      <c r="I8" s="56"/>
      <c r="J8" s="56"/>
    </row>
    <row r="9" spans="1:21" ht="16.5" customHeight="1">
      <c r="B9" s="489" t="s">
        <v>95</v>
      </c>
      <c r="C9" s="494" t="s">
        <v>115</v>
      </c>
      <c r="D9" s="494"/>
      <c r="E9" s="494"/>
      <c r="F9" s="494"/>
      <c r="G9" s="494"/>
      <c r="H9" s="494"/>
      <c r="I9" s="494"/>
      <c r="J9" s="494"/>
      <c r="K9" s="494"/>
      <c r="L9" s="494"/>
      <c r="M9" s="60" t="s">
        <v>96</v>
      </c>
      <c r="N9" s="38" t="s">
        <v>45</v>
      </c>
    </row>
    <row r="10" spans="1:21" ht="12.75" customHeight="1">
      <c r="A10" s="34"/>
      <c r="B10" s="34"/>
      <c r="C10" s="494"/>
      <c r="D10" s="494"/>
      <c r="E10" s="494"/>
      <c r="F10" s="494"/>
      <c r="G10" s="494"/>
      <c r="H10" s="494"/>
      <c r="I10" s="494"/>
      <c r="J10" s="494"/>
      <c r="K10" s="494"/>
      <c r="L10" s="494"/>
      <c r="N10" s="59"/>
    </row>
    <row r="11" spans="1:21" ht="17.25" customHeight="1">
      <c r="A11" s="34"/>
      <c r="B11" s="34"/>
      <c r="C11" s="495" t="s">
        <v>172</v>
      </c>
      <c r="D11" s="498">
        <f>'【様式１】選挙運動費用収支報告書（表紙）'!$D$4</f>
        <v>6</v>
      </c>
      <c r="E11" s="498" t="s">
        <v>13</v>
      </c>
      <c r="F11" s="498">
        <f>'【様式１】選挙運動費用収支報告書（表紙）'!$F$4</f>
        <v>4</v>
      </c>
      <c r="G11" s="498" t="s">
        <v>31</v>
      </c>
      <c r="H11" s="498">
        <f>'【様式１】選挙運動費用収支報告書（表紙）'!$H$4</f>
        <v>21</v>
      </c>
      <c r="I11" s="498" t="s">
        <v>72</v>
      </c>
      <c r="J11" s="494" t="s">
        <v>114</v>
      </c>
      <c r="L11" s="494"/>
      <c r="M11" s="501"/>
      <c r="N11" s="499" t="s">
        <v>77</v>
      </c>
      <c r="O11" s="503">
        <f>'【様式１】選挙運動費用収支報告書（表紙）'!$T$8</f>
        <v>0</v>
      </c>
      <c r="P11" s="503"/>
      <c r="Q11" s="503"/>
      <c r="R11" s="503"/>
      <c r="U11" s="191" t="s">
        <v>152</v>
      </c>
    </row>
    <row r="12" spans="1:21" ht="9" customHeight="1">
      <c r="A12" s="34"/>
      <c r="B12" s="34"/>
      <c r="C12" s="494"/>
      <c r="D12" s="494"/>
      <c r="E12" s="494"/>
      <c r="F12" s="494"/>
      <c r="G12" s="494"/>
      <c r="H12" s="494"/>
      <c r="I12" s="494"/>
      <c r="J12" s="494"/>
      <c r="K12" s="494"/>
      <c r="L12" s="494"/>
      <c r="N12" s="59"/>
    </row>
    <row r="13" spans="1:21" ht="17.25" customHeight="1">
      <c r="A13" s="34"/>
      <c r="B13" s="34"/>
      <c r="C13" s="496">
        <f>'【様式１】選挙運動費用収支報告書（表紙）'!$C$6</f>
        <v>0</v>
      </c>
      <c r="D13" s="496"/>
      <c r="E13" s="496"/>
      <c r="F13" s="496"/>
      <c r="G13" s="496"/>
      <c r="H13" s="496"/>
      <c r="I13" s="496"/>
      <c r="J13" s="499" t="s">
        <v>17</v>
      </c>
      <c r="K13" s="494"/>
      <c r="L13" s="494"/>
      <c r="N13" s="59"/>
      <c r="U13" s="191" t="s">
        <v>152</v>
      </c>
    </row>
    <row r="14" spans="1:21" ht="9" customHeight="1">
      <c r="A14" s="34"/>
      <c r="B14" s="34"/>
      <c r="C14" s="494"/>
      <c r="D14" s="494"/>
      <c r="E14" s="494"/>
      <c r="F14" s="494"/>
      <c r="G14" s="494"/>
      <c r="H14" s="494"/>
      <c r="I14" s="494"/>
      <c r="J14" s="494"/>
      <c r="K14" s="494"/>
      <c r="L14" s="494"/>
      <c r="N14" s="59"/>
    </row>
    <row r="15" spans="1:21" ht="16.5" customHeight="1">
      <c r="A15" s="34"/>
      <c r="B15" s="34"/>
      <c r="C15" s="494"/>
      <c r="D15" s="494"/>
      <c r="E15" s="494"/>
      <c r="F15" s="494"/>
      <c r="G15" s="494"/>
      <c r="H15" s="494"/>
      <c r="I15" s="494"/>
      <c r="J15" s="494"/>
      <c r="K15" s="494"/>
      <c r="L15" s="494"/>
      <c r="M15" s="60" t="s">
        <v>97</v>
      </c>
      <c r="N15" s="38" t="s">
        <v>14</v>
      </c>
    </row>
    <row r="16" spans="1:21" ht="12" customHeight="1">
      <c r="A16" s="34"/>
      <c r="B16" s="34"/>
      <c r="C16" s="494"/>
      <c r="D16" s="494"/>
      <c r="E16" s="494"/>
      <c r="F16" s="494"/>
      <c r="G16" s="494"/>
      <c r="H16" s="494"/>
      <c r="I16" s="494"/>
      <c r="J16" s="494"/>
      <c r="K16" s="494"/>
      <c r="L16" s="494"/>
      <c r="N16" s="38"/>
    </row>
    <row r="17" spans="1:21" ht="17.25" customHeight="1">
      <c r="A17" s="34"/>
      <c r="B17" s="34"/>
      <c r="C17" s="494"/>
      <c r="D17" s="494"/>
      <c r="E17" s="494"/>
      <c r="F17" s="494"/>
      <c r="G17" s="494"/>
      <c r="H17" s="494"/>
      <c r="I17" s="494"/>
      <c r="J17" s="494"/>
      <c r="K17" s="494"/>
      <c r="L17" s="494"/>
      <c r="M17" s="501"/>
      <c r="N17" s="499" t="s">
        <v>77</v>
      </c>
      <c r="O17" s="503">
        <f>'【様式５】支出の部（計）'!$H$24</f>
        <v>0</v>
      </c>
      <c r="P17" s="503"/>
      <c r="Q17" s="503"/>
      <c r="R17" s="503"/>
      <c r="S17" s="59"/>
      <c r="U17" s="191" t="s">
        <v>152</v>
      </c>
    </row>
    <row r="18" spans="1:21" ht="15" customHeight="1">
      <c r="A18" s="34"/>
      <c r="B18" s="34"/>
      <c r="C18" s="494"/>
      <c r="D18" s="494"/>
      <c r="E18" s="494"/>
      <c r="F18" s="494"/>
      <c r="G18" s="494"/>
      <c r="H18" s="494"/>
      <c r="I18" s="494"/>
      <c r="J18" s="494"/>
      <c r="K18" s="494"/>
      <c r="L18" s="494"/>
      <c r="N18" s="56"/>
      <c r="O18" s="504"/>
      <c r="P18" s="504"/>
      <c r="Q18" s="504"/>
      <c r="R18" s="504"/>
    </row>
    <row r="19" spans="1:21" ht="21" customHeight="1">
      <c r="A19" s="66" t="s">
        <v>78</v>
      </c>
      <c r="B19" s="66"/>
      <c r="J19" s="56"/>
    </row>
    <row r="20" spans="1:21" ht="21" customHeight="1">
      <c r="A20" s="484" t="s">
        <v>95</v>
      </c>
      <c r="B20" s="485" t="s">
        <v>158</v>
      </c>
      <c r="J20" s="56"/>
    </row>
    <row r="21" spans="1:21" ht="18" customHeight="1">
      <c r="A21" s="485"/>
      <c r="B21" s="485" t="s">
        <v>187</v>
      </c>
      <c r="J21" s="56"/>
    </row>
    <row r="22" spans="1:21" ht="21" customHeight="1">
      <c r="A22" s="484" t="s">
        <v>96</v>
      </c>
      <c r="B22" s="485" t="s">
        <v>159</v>
      </c>
      <c r="J22" s="56"/>
    </row>
    <row r="23" spans="1:21" ht="21" customHeight="1">
      <c r="A23" s="485"/>
      <c r="B23" s="485" t="s">
        <v>161</v>
      </c>
      <c r="J23" s="56"/>
    </row>
    <row r="24" spans="1:21" ht="21" customHeight="1">
      <c r="A24" s="484" t="s">
        <v>97</v>
      </c>
      <c r="B24" s="485" t="s">
        <v>162</v>
      </c>
      <c r="J24" s="56"/>
    </row>
    <row r="25" spans="1:21" ht="21" customHeight="1">
      <c r="A25" s="484" t="s">
        <v>59</v>
      </c>
      <c r="B25" s="490" t="s">
        <v>118</v>
      </c>
      <c r="J25" s="56"/>
      <c r="S25" s="508" t="s">
        <v>106</v>
      </c>
    </row>
    <row r="26" spans="1:21" ht="14.25">
      <c r="S26" s="308" t="s">
        <v>101</v>
      </c>
    </row>
    <row r="28" spans="1:21" ht="28.5">
      <c r="B28" s="486" t="s">
        <v>32</v>
      </c>
      <c r="C28" s="486"/>
      <c r="D28" s="486"/>
      <c r="E28" s="486"/>
      <c r="F28" s="486"/>
      <c r="G28" s="486"/>
      <c r="H28" s="486"/>
      <c r="I28" s="486"/>
      <c r="J28" s="486"/>
      <c r="K28" s="486"/>
      <c r="L28" s="486"/>
      <c r="M28" s="486"/>
      <c r="N28" s="486"/>
      <c r="O28" s="486"/>
      <c r="P28" s="486"/>
      <c r="Q28" s="486"/>
      <c r="R28" s="486"/>
    </row>
    <row r="29" spans="1:21" ht="7.5" customHeight="1">
      <c r="C29" s="56"/>
      <c r="D29" s="56"/>
      <c r="E29" s="56"/>
      <c r="F29" s="56"/>
      <c r="G29" s="56"/>
      <c r="H29" s="56"/>
      <c r="I29" s="56"/>
      <c r="J29" s="56"/>
    </row>
    <row r="30" spans="1:21" ht="15">
      <c r="C30" s="56"/>
      <c r="D30" s="56"/>
      <c r="E30" s="56"/>
      <c r="F30" s="56"/>
      <c r="G30" s="56"/>
      <c r="H30" s="56"/>
      <c r="I30" s="56"/>
      <c r="J30" s="56"/>
    </row>
    <row r="31" spans="1:21" ht="72" customHeight="1">
      <c r="B31" s="487" t="s">
        <v>86</v>
      </c>
      <c r="C31" s="492"/>
      <c r="D31" s="492"/>
      <c r="E31" s="492"/>
      <c r="F31" s="492"/>
      <c r="G31" s="492"/>
      <c r="H31" s="492"/>
      <c r="I31" s="492"/>
      <c r="J31" s="492"/>
      <c r="K31" s="492"/>
      <c r="L31" s="492"/>
      <c r="M31" s="492" t="s">
        <v>87</v>
      </c>
      <c r="N31" s="492"/>
      <c r="O31" s="492"/>
      <c r="P31" s="492"/>
      <c r="Q31" s="492"/>
      <c r="R31" s="505"/>
    </row>
    <row r="32" spans="1:21" ht="72" customHeight="1">
      <c r="B32" s="491"/>
      <c r="C32" s="497"/>
      <c r="D32" s="497"/>
      <c r="E32" s="497"/>
      <c r="F32" s="497"/>
      <c r="G32" s="497"/>
      <c r="H32" s="497"/>
      <c r="I32" s="497"/>
      <c r="J32" s="497"/>
      <c r="K32" s="497"/>
      <c r="L32" s="497"/>
      <c r="M32" s="502"/>
      <c r="N32" s="502"/>
      <c r="O32" s="502"/>
      <c r="P32" s="502"/>
      <c r="Q32" s="502"/>
      <c r="R32" s="507"/>
    </row>
    <row r="33" spans="1:21" ht="14.25">
      <c r="C33" s="56"/>
      <c r="D33" s="56"/>
      <c r="E33" s="56"/>
      <c r="F33" s="56"/>
      <c r="G33" s="56"/>
      <c r="H33" s="56"/>
      <c r="I33" s="56"/>
      <c r="J33" s="56"/>
    </row>
    <row r="34" spans="1:21" ht="16.5" customHeight="1">
      <c r="B34" s="489" t="s">
        <v>95</v>
      </c>
      <c r="C34" s="494" t="s">
        <v>115</v>
      </c>
      <c r="D34" s="494"/>
      <c r="E34" s="494"/>
      <c r="F34" s="494"/>
      <c r="G34" s="494"/>
      <c r="H34" s="494"/>
      <c r="I34" s="494"/>
      <c r="J34" s="494"/>
      <c r="K34" s="494"/>
      <c r="L34" s="494"/>
      <c r="M34" s="60" t="s">
        <v>96</v>
      </c>
      <c r="N34" s="38" t="s">
        <v>45</v>
      </c>
    </row>
    <row r="35" spans="1:21" ht="12.75" customHeight="1">
      <c r="A35" s="34"/>
      <c r="B35" s="34"/>
      <c r="C35" s="494"/>
      <c r="D35" s="494"/>
      <c r="E35" s="494"/>
      <c r="F35" s="494"/>
      <c r="G35" s="494"/>
      <c r="H35" s="494"/>
      <c r="I35" s="494"/>
      <c r="J35" s="494"/>
      <c r="K35" s="494"/>
      <c r="L35" s="494"/>
      <c r="N35" s="59"/>
    </row>
    <row r="36" spans="1:21" ht="17.25" customHeight="1">
      <c r="A36" s="34"/>
      <c r="B36" s="34"/>
      <c r="C36" s="495" t="s">
        <v>172</v>
      </c>
      <c r="D36" s="498">
        <f>'【様式１】選挙運動費用収支報告書（表紙）'!$D$4</f>
        <v>6</v>
      </c>
      <c r="E36" s="498" t="s">
        <v>13</v>
      </c>
      <c r="F36" s="498">
        <f>'【様式１】選挙運動費用収支報告書（表紙）'!$F$4</f>
        <v>4</v>
      </c>
      <c r="G36" s="498" t="s">
        <v>31</v>
      </c>
      <c r="H36" s="498">
        <f>'【様式１】選挙運動費用収支報告書（表紙）'!$H$4</f>
        <v>21</v>
      </c>
      <c r="I36" s="498" t="s">
        <v>72</v>
      </c>
      <c r="J36" s="494" t="s">
        <v>114</v>
      </c>
      <c r="L36" s="494"/>
      <c r="M36" s="501"/>
      <c r="N36" s="499" t="s">
        <v>77</v>
      </c>
      <c r="O36" s="503">
        <f>'【様式１】選挙運動費用収支報告書（表紙）'!$T$8</f>
        <v>0</v>
      </c>
      <c r="P36" s="503"/>
      <c r="Q36" s="503"/>
      <c r="R36" s="503"/>
      <c r="U36" s="191" t="s">
        <v>152</v>
      </c>
    </row>
    <row r="37" spans="1:21" ht="9" customHeight="1">
      <c r="A37" s="34"/>
      <c r="B37" s="34"/>
      <c r="C37" s="494"/>
      <c r="D37" s="494"/>
      <c r="E37" s="494"/>
      <c r="F37" s="494"/>
      <c r="G37" s="494"/>
      <c r="H37" s="494"/>
      <c r="I37" s="494"/>
      <c r="J37" s="494"/>
      <c r="K37" s="494"/>
      <c r="L37" s="494"/>
      <c r="N37" s="59"/>
    </row>
    <row r="38" spans="1:21" ht="17.25" customHeight="1">
      <c r="A38" s="34"/>
      <c r="B38" s="34"/>
      <c r="C38" s="496">
        <f>'【様式１】選挙運動費用収支報告書（表紙）'!$C$6</f>
        <v>0</v>
      </c>
      <c r="D38" s="496"/>
      <c r="E38" s="496"/>
      <c r="F38" s="496"/>
      <c r="G38" s="496"/>
      <c r="H38" s="496"/>
      <c r="I38" s="496"/>
      <c r="J38" s="499" t="s">
        <v>17</v>
      </c>
      <c r="K38" s="494"/>
      <c r="L38" s="494"/>
      <c r="N38" s="59"/>
      <c r="U38" s="191" t="s">
        <v>152</v>
      </c>
    </row>
    <row r="39" spans="1:21" ht="9" customHeight="1">
      <c r="A39" s="34"/>
      <c r="B39" s="34"/>
      <c r="C39" s="494"/>
      <c r="D39" s="494"/>
      <c r="E39" s="494"/>
      <c r="F39" s="494"/>
      <c r="G39" s="494"/>
      <c r="H39" s="494"/>
      <c r="I39" s="494"/>
      <c r="J39" s="494"/>
      <c r="K39" s="494"/>
      <c r="L39" s="494"/>
      <c r="N39" s="59"/>
    </row>
    <row r="40" spans="1:21" ht="16.5" customHeight="1">
      <c r="A40" s="34"/>
      <c r="B40" s="34"/>
      <c r="C40" s="494"/>
      <c r="D40" s="494"/>
      <c r="E40" s="494"/>
      <c r="F40" s="494"/>
      <c r="G40" s="494"/>
      <c r="H40" s="494"/>
      <c r="I40" s="494"/>
      <c r="J40" s="494"/>
      <c r="K40" s="494"/>
      <c r="L40" s="494"/>
      <c r="M40" s="60" t="s">
        <v>97</v>
      </c>
      <c r="N40" s="38" t="s">
        <v>14</v>
      </c>
    </row>
    <row r="41" spans="1:21" ht="12" customHeight="1">
      <c r="A41" s="34"/>
      <c r="B41" s="34"/>
      <c r="C41" s="494"/>
      <c r="D41" s="494"/>
      <c r="E41" s="494"/>
      <c r="F41" s="494"/>
      <c r="G41" s="494"/>
      <c r="H41" s="494"/>
      <c r="I41" s="494"/>
      <c r="J41" s="494"/>
      <c r="K41" s="494"/>
      <c r="L41" s="494"/>
      <c r="N41" s="38"/>
    </row>
    <row r="42" spans="1:21" ht="17.25" customHeight="1">
      <c r="A42" s="34"/>
      <c r="B42" s="34"/>
      <c r="C42" s="494"/>
      <c r="D42" s="494"/>
      <c r="E42" s="494"/>
      <c r="F42" s="494"/>
      <c r="G42" s="494"/>
      <c r="H42" s="494"/>
      <c r="I42" s="494"/>
      <c r="J42" s="494"/>
      <c r="K42" s="494"/>
      <c r="L42" s="494"/>
      <c r="M42" s="501"/>
      <c r="N42" s="499" t="s">
        <v>77</v>
      </c>
      <c r="O42" s="503">
        <f>'【様式５】支出の部（計）'!$H$24</f>
        <v>0</v>
      </c>
      <c r="P42" s="503"/>
      <c r="Q42" s="503"/>
      <c r="R42" s="503"/>
      <c r="S42" s="59"/>
      <c r="U42" s="191" t="s">
        <v>152</v>
      </c>
    </row>
    <row r="43" spans="1:21" ht="15" customHeight="1">
      <c r="A43" s="34"/>
      <c r="B43" s="34"/>
      <c r="C43" s="494"/>
      <c r="D43" s="494"/>
      <c r="E43" s="494"/>
      <c r="F43" s="494"/>
      <c r="G43" s="494"/>
      <c r="H43" s="494"/>
      <c r="I43" s="494"/>
      <c r="J43" s="494"/>
      <c r="K43" s="494"/>
      <c r="L43" s="494"/>
      <c r="N43" s="56"/>
      <c r="O43" s="504"/>
      <c r="P43" s="504"/>
      <c r="Q43" s="504"/>
      <c r="R43" s="504"/>
    </row>
    <row r="44" spans="1:21" ht="21" customHeight="1">
      <c r="A44" s="66" t="s">
        <v>78</v>
      </c>
      <c r="B44" s="66"/>
      <c r="J44" s="56"/>
    </row>
    <row r="45" spans="1:21" ht="21" customHeight="1">
      <c r="A45" s="484" t="s">
        <v>95</v>
      </c>
      <c r="B45" s="485" t="s">
        <v>158</v>
      </c>
      <c r="J45" s="56"/>
    </row>
    <row r="46" spans="1:21" ht="18" customHeight="1">
      <c r="A46" s="485"/>
      <c r="B46" s="485" t="s">
        <v>187</v>
      </c>
      <c r="J46" s="56"/>
    </row>
    <row r="47" spans="1:21" ht="21" customHeight="1">
      <c r="A47" s="484" t="s">
        <v>96</v>
      </c>
      <c r="B47" s="485" t="s">
        <v>159</v>
      </c>
      <c r="J47" s="56"/>
    </row>
    <row r="48" spans="1:21" ht="21" customHeight="1">
      <c r="A48" s="485"/>
      <c r="B48" s="485" t="s">
        <v>161</v>
      </c>
      <c r="J48" s="56"/>
    </row>
    <row r="49" spans="1:21" ht="21" customHeight="1">
      <c r="A49" s="484" t="s">
        <v>97</v>
      </c>
      <c r="B49" s="485" t="s">
        <v>162</v>
      </c>
      <c r="J49" s="56"/>
    </row>
    <row r="50" spans="1:21" ht="21" customHeight="1">
      <c r="A50" s="484" t="s">
        <v>59</v>
      </c>
      <c r="B50" s="490" t="s">
        <v>118</v>
      </c>
      <c r="J50" s="56"/>
      <c r="S50" s="508" t="s">
        <v>191</v>
      </c>
    </row>
    <row r="51" spans="1:21" ht="14.25">
      <c r="S51" s="308" t="s">
        <v>101</v>
      </c>
    </row>
    <row r="53" spans="1:21" ht="28.5">
      <c r="B53" s="486" t="s">
        <v>32</v>
      </c>
      <c r="C53" s="486"/>
      <c r="D53" s="486"/>
      <c r="E53" s="486"/>
      <c r="F53" s="486"/>
      <c r="G53" s="486"/>
      <c r="H53" s="486"/>
      <c r="I53" s="486"/>
      <c r="J53" s="486"/>
      <c r="K53" s="486"/>
      <c r="L53" s="486"/>
      <c r="M53" s="486"/>
      <c r="N53" s="486"/>
      <c r="O53" s="486"/>
      <c r="P53" s="486"/>
      <c r="Q53" s="486"/>
      <c r="R53" s="486"/>
    </row>
    <row r="54" spans="1:21" ht="7.5" customHeight="1">
      <c r="C54" s="56"/>
      <c r="D54" s="56"/>
      <c r="E54" s="56"/>
      <c r="F54" s="56"/>
      <c r="G54" s="56"/>
      <c r="H54" s="56"/>
      <c r="I54" s="56"/>
      <c r="J54" s="56"/>
    </row>
    <row r="55" spans="1:21" ht="15">
      <c r="C55" s="56"/>
      <c r="D55" s="56"/>
      <c r="E55" s="56"/>
      <c r="F55" s="56"/>
      <c r="G55" s="56"/>
      <c r="H55" s="56"/>
      <c r="I55" s="56"/>
      <c r="J55" s="56"/>
    </row>
    <row r="56" spans="1:21" ht="72" customHeight="1">
      <c r="B56" s="487" t="s">
        <v>86</v>
      </c>
      <c r="C56" s="492"/>
      <c r="D56" s="492"/>
      <c r="E56" s="492"/>
      <c r="F56" s="492"/>
      <c r="G56" s="492"/>
      <c r="H56" s="492"/>
      <c r="I56" s="492"/>
      <c r="J56" s="492"/>
      <c r="K56" s="492"/>
      <c r="L56" s="492"/>
      <c r="M56" s="492" t="s">
        <v>87</v>
      </c>
      <c r="N56" s="492"/>
      <c r="O56" s="492"/>
      <c r="P56" s="492"/>
      <c r="Q56" s="492"/>
      <c r="R56" s="505"/>
    </row>
    <row r="57" spans="1:21" ht="72" customHeight="1">
      <c r="B57" s="491"/>
      <c r="C57" s="497"/>
      <c r="D57" s="497"/>
      <c r="E57" s="497"/>
      <c r="F57" s="497"/>
      <c r="G57" s="497"/>
      <c r="H57" s="497"/>
      <c r="I57" s="497"/>
      <c r="J57" s="497"/>
      <c r="K57" s="497"/>
      <c r="L57" s="497"/>
      <c r="M57" s="502"/>
      <c r="N57" s="502"/>
      <c r="O57" s="502"/>
      <c r="P57" s="502"/>
      <c r="Q57" s="502"/>
      <c r="R57" s="507"/>
    </row>
    <row r="58" spans="1:21" ht="14.25">
      <c r="C58" s="56"/>
      <c r="D58" s="56"/>
      <c r="E58" s="56"/>
      <c r="F58" s="56"/>
      <c r="G58" s="56"/>
      <c r="H58" s="56"/>
      <c r="I58" s="56"/>
      <c r="J58" s="56"/>
    </row>
    <row r="59" spans="1:21" ht="16.5" customHeight="1">
      <c r="B59" s="489" t="s">
        <v>95</v>
      </c>
      <c r="C59" s="494" t="s">
        <v>115</v>
      </c>
      <c r="D59" s="494"/>
      <c r="E59" s="494"/>
      <c r="F59" s="494"/>
      <c r="G59" s="494"/>
      <c r="H59" s="494"/>
      <c r="I59" s="494"/>
      <c r="J59" s="494"/>
      <c r="K59" s="494"/>
      <c r="L59" s="494"/>
      <c r="M59" s="60" t="s">
        <v>96</v>
      </c>
      <c r="N59" s="38" t="s">
        <v>45</v>
      </c>
    </row>
    <row r="60" spans="1:21" ht="12.75" customHeight="1">
      <c r="A60" s="34"/>
      <c r="B60" s="34"/>
      <c r="C60" s="494"/>
      <c r="D60" s="494"/>
      <c r="E60" s="494"/>
      <c r="F60" s="494"/>
      <c r="G60" s="494"/>
      <c r="H60" s="494"/>
      <c r="I60" s="494"/>
      <c r="J60" s="494"/>
      <c r="K60" s="494"/>
      <c r="L60" s="494"/>
      <c r="N60" s="59"/>
    </row>
    <row r="61" spans="1:21" ht="17.25" customHeight="1">
      <c r="A61" s="34"/>
      <c r="B61" s="34"/>
      <c r="C61" s="495" t="s">
        <v>172</v>
      </c>
      <c r="D61" s="498">
        <f>'【様式１】選挙運動費用収支報告書（表紙）'!$D$4</f>
        <v>6</v>
      </c>
      <c r="E61" s="498" t="s">
        <v>13</v>
      </c>
      <c r="F61" s="498">
        <f>'【様式１】選挙運動費用収支報告書（表紙）'!$F$4</f>
        <v>4</v>
      </c>
      <c r="G61" s="498" t="s">
        <v>31</v>
      </c>
      <c r="H61" s="498">
        <f>'【様式１】選挙運動費用収支報告書（表紙）'!$H$4</f>
        <v>21</v>
      </c>
      <c r="I61" s="498" t="s">
        <v>72</v>
      </c>
      <c r="J61" s="494" t="s">
        <v>114</v>
      </c>
      <c r="L61" s="494"/>
      <c r="M61" s="501"/>
      <c r="N61" s="499" t="s">
        <v>77</v>
      </c>
      <c r="O61" s="503">
        <f>'【様式１】選挙運動費用収支報告書（表紙）'!$T$8</f>
        <v>0</v>
      </c>
      <c r="P61" s="503"/>
      <c r="Q61" s="503"/>
      <c r="R61" s="503"/>
      <c r="U61" s="191" t="s">
        <v>152</v>
      </c>
    </row>
    <row r="62" spans="1:21" ht="9" customHeight="1">
      <c r="A62" s="34"/>
      <c r="B62" s="34"/>
      <c r="C62" s="494"/>
      <c r="D62" s="494"/>
      <c r="E62" s="494"/>
      <c r="F62" s="494"/>
      <c r="G62" s="494"/>
      <c r="H62" s="494"/>
      <c r="I62" s="494"/>
      <c r="J62" s="494"/>
      <c r="K62" s="494"/>
      <c r="L62" s="494"/>
      <c r="N62" s="59"/>
    </row>
    <row r="63" spans="1:21" ht="17.25" customHeight="1">
      <c r="A63" s="34"/>
      <c r="B63" s="34"/>
      <c r="C63" s="496">
        <f>'【様式１】選挙運動費用収支報告書（表紙）'!$C$6</f>
        <v>0</v>
      </c>
      <c r="D63" s="496"/>
      <c r="E63" s="496"/>
      <c r="F63" s="496"/>
      <c r="G63" s="496"/>
      <c r="H63" s="496"/>
      <c r="I63" s="496"/>
      <c r="J63" s="499" t="s">
        <v>17</v>
      </c>
      <c r="K63" s="494"/>
      <c r="L63" s="494"/>
      <c r="N63" s="59"/>
      <c r="U63" s="191" t="s">
        <v>152</v>
      </c>
    </row>
    <row r="64" spans="1:21" ht="9" customHeight="1">
      <c r="A64" s="34"/>
      <c r="B64" s="34"/>
      <c r="C64" s="494"/>
      <c r="D64" s="494"/>
      <c r="E64" s="494"/>
      <c r="F64" s="494"/>
      <c r="G64" s="494"/>
      <c r="H64" s="494"/>
      <c r="I64" s="494"/>
      <c r="J64" s="494"/>
      <c r="K64" s="494"/>
      <c r="L64" s="494"/>
      <c r="N64" s="59"/>
    </row>
    <row r="65" spans="1:21" ht="16.5" customHeight="1">
      <c r="A65" s="34"/>
      <c r="B65" s="34"/>
      <c r="C65" s="494"/>
      <c r="D65" s="494"/>
      <c r="E65" s="494"/>
      <c r="F65" s="494"/>
      <c r="G65" s="494"/>
      <c r="H65" s="494"/>
      <c r="I65" s="494"/>
      <c r="J65" s="494"/>
      <c r="K65" s="494"/>
      <c r="L65" s="494"/>
      <c r="M65" s="60" t="s">
        <v>97</v>
      </c>
      <c r="N65" s="38" t="s">
        <v>14</v>
      </c>
    </row>
    <row r="66" spans="1:21" ht="12" customHeight="1">
      <c r="A66" s="34"/>
      <c r="B66" s="34"/>
      <c r="C66" s="494"/>
      <c r="D66" s="494"/>
      <c r="E66" s="494"/>
      <c r="F66" s="494"/>
      <c r="G66" s="494"/>
      <c r="H66" s="494"/>
      <c r="I66" s="494"/>
      <c r="J66" s="494"/>
      <c r="K66" s="494"/>
      <c r="L66" s="494"/>
      <c r="N66" s="38"/>
    </row>
    <row r="67" spans="1:21" ht="17.25" customHeight="1">
      <c r="A67" s="34"/>
      <c r="B67" s="34"/>
      <c r="C67" s="494"/>
      <c r="D67" s="494"/>
      <c r="E67" s="494"/>
      <c r="F67" s="494"/>
      <c r="G67" s="494"/>
      <c r="H67" s="494"/>
      <c r="I67" s="494"/>
      <c r="J67" s="494"/>
      <c r="K67" s="494"/>
      <c r="L67" s="494"/>
      <c r="M67" s="501"/>
      <c r="N67" s="499" t="s">
        <v>77</v>
      </c>
      <c r="O67" s="503">
        <f>'【様式５】支出の部（計）'!$H$24</f>
        <v>0</v>
      </c>
      <c r="P67" s="503"/>
      <c r="Q67" s="503"/>
      <c r="R67" s="503"/>
      <c r="S67" s="59"/>
      <c r="U67" s="191" t="s">
        <v>152</v>
      </c>
    </row>
    <row r="68" spans="1:21" ht="15" customHeight="1">
      <c r="A68" s="34"/>
      <c r="B68" s="34"/>
      <c r="C68" s="494"/>
      <c r="D68" s="494"/>
      <c r="E68" s="494"/>
      <c r="F68" s="494"/>
      <c r="G68" s="494"/>
      <c r="H68" s="494"/>
      <c r="I68" s="494"/>
      <c r="J68" s="494"/>
      <c r="K68" s="494"/>
      <c r="L68" s="494"/>
      <c r="N68" s="56"/>
      <c r="O68" s="504"/>
      <c r="P68" s="504"/>
      <c r="Q68" s="504"/>
      <c r="R68" s="504"/>
    </row>
    <row r="69" spans="1:21" ht="21" customHeight="1">
      <c r="A69" s="66" t="s">
        <v>78</v>
      </c>
      <c r="B69" s="66"/>
      <c r="J69" s="56"/>
    </row>
    <row r="70" spans="1:21" ht="21" customHeight="1">
      <c r="A70" s="484" t="s">
        <v>95</v>
      </c>
      <c r="B70" s="485" t="s">
        <v>158</v>
      </c>
      <c r="J70" s="56"/>
    </row>
    <row r="71" spans="1:21" ht="18" customHeight="1">
      <c r="A71" s="485"/>
      <c r="B71" s="485" t="s">
        <v>187</v>
      </c>
      <c r="J71" s="56"/>
    </row>
    <row r="72" spans="1:21" ht="21" customHeight="1">
      <c r="A72" s="484" t="s">
        <v>96</v>
      </c>
      <c r="B72" s="485" t="s">
        <v>159</v>
      </c>
      <c r="J72" s="56"/>
    </row>
    <row r="73" spans="1:21" ht="21" customHeight="1">
      <c r="A73" s="485"/>
      <c r="B73" s="485" t="s">
        <v>161</v>
      </c>
      <c r="J73" s="56"/>
    </row>
    <row r="74" spans="1:21" ht="21" customHeight="1">
      <c r="A74" s="484" t="s">
        <v>97</v>
      </c>
      <c r="B74" s="485" t="s">
        <v>162</v>
      </c>
      <c r="J74" s="56"/>
    </row>
    <row r="75" spans="1:21" ht="21" customHeight="1">
      <c r="A75" s="484" t="s">
        <v>59</v>
      </c>
      <c r="B75" s="490" t="s">
        <v>118</v>
      </c>
      <c r="J75" s="56"/>
      <c r="S75" s="508" t="s">
        <v>169</v>
      </c>
    </row>
    <row r="76" spans="1:21" ht="14.25">
      <c r="S76" s="308" t="s">
        <v>101</v>
      </c>
    </row>
    <row r="78" spans="1:21" ht="28.5">
      <c r="B78" s="486" t="s">
        <v>32</v>
      </c>
      <c r="C78" s="486"/>
      <c r="D78" s="486"/>
      <c r="E78" s="486"/>
      <c r="F78" s="486"/>
      <c r="G78" s="486"/>
      <c r="H78" s="486"/>
      <c r="I78" s="486"/>
      <c r="J78" s="486"/>
      <c r="K78" s="486"/>
      <c r="L78" s="486"/>
      <c r="M78" s="486"/>
      <c r="N78" s="486"/>
      <c r="O78" s="486"/>
      <c r="P78" s="486"/>
      <c r="Q78" s="486"/>
      <c r="R78" s="486"/>
    </row>
    <row r="79" spans="1:21" ht="7.5" customHeight="1">
      <c r="C79" s="56"/>
      <c r="D79" s="56"/>
      <c r="E79" s="56"/>
      <c r="F79" s="56"/>
      <c r="G79" s="56"/>
      <c r="H79" s="56"/>
      <c r="I79" s="56"/>
      <c r="J79" s="56"/>
    </row>
    <row r="80" spans="1:21" ht="15">
      <c r="C80" s="56"/>
      <c r="D80" s="56"/>
      <c r="E80" s="56"/>
      <c r="F80" s="56"/>
      <c r="G80" s="56"/>
      <c r="H80" s="56"/>
      <c r="I80" s="56"/>
      <c r="J80" s="56"/>
    </row>
    <row r="81" spans="1:21" ht="72" customHeight="1">
      <c r="B81" s="487" t="s">
        <v>86</v>
      </c>
      <c r="C81" s="492"/>
      <c r="D81" s="492"/>
      <c r="E81" s="492"/>
      <c r="F81" s="492"/>
      <c r="G81" s="492"/>
      <c r="H81" s="492"/>
      <c r="I81" s="492"/>
      <c r="J81" s="492"/>
      <c r="K81" s="492"/>
      <c r="L81" s="492"/>
      <c r="M81" s="492" t="s">
        <v>87</v>
      </c>
      <c r="N81" s="492"/>
      <c r="O81" s="492"/>
      <c r="P81" s="492"/>
      <c r="Q81" s="492"/>
      <c r="R81" s="505"/>
    </row>
    <row r="82" spans="1:21" ht="72" customHeight="1">
      <c r="B82" s="491"/>
      <c r="C82" s="497"/>
      <c r="D82" s="497"/>
      <c r="E82" s="497"/>
      <c r="F82" s="497"/>
      <c r="G82" s="497"/>
      <c r="H82" s="497"/>
      <c r="I82" s="497"/>
      <c r="J82" s="497"/>
      <c r="K82" s="497"/>
      <c r="L82" s="497"/>
      <c r="M82" s="502"/>
      <c r="N82" s="502"/>
      <c r="O82" s="502"/>
      <c r="P82" s="502"/>
      <c r="Q82" s="502"/>
      <c r="R82" s="507"/>
    </row>
    <row r="83" spans="1:21" ht="14.25">
      <c r="C83" s="56"/>
      <c r="D83" s="56"/>
      <c r="E83" s="56"/>
      <c r="F83" s="56"/>
      <c r="G83" s="56"/>
      <c r="H83" s="56"/>
      <c r="I83" s="56"/>
      <c r="J83" s="56"/>
    </row>
    <row r="84" spans="1:21" ht="16.5" customHeight="1">
      <c r="B84" s="489" t="s">
        <v>95</v>
      </c>
      <c r="C84" s="494" t="s">
        <v>115</v>
      </c>
      <c r="D84" s="494"/>
      <c r="E84" s="494"/>
      <c r="F84" s="494"/>
      <c r="G84" s="494"/>
      <c r="H84" s="494"/>
      <c r="I84" s="494"/>
      <c r="J84" s="494"/>
      <c r="K84" s="494"/>
      <c r="L84" s="494"/>
      <c r="M84" s="60" t="s">
        <v>96</v>
      </c>
      <c r="N84" s="38" t="s">
        <v>45</v>
      </c>
    </row>
    <row r="85" spans="1:21" ht="12.75" customHeight="1">
      <c r="A85" s="34"/>
      <c r="B85" s="34"/>
      <c r="C85" s="494"/>
      <c r="D85" s="494"/>
      <c r="E85" s="494"/>
      <c r="F85" s="494"/>
      <c r="G85" s="494"/>
      <c r="H85" s="494"/>
      <c r="I85" s="494"/>
      <c r="J85" s="494"/>
      <c r="K85" s="494"/>
      <c r="L85" s="494"/>
      <c r="N85" s="59"/>
    </row>
    <row r="86" spans="1:21" ht="17.25" customHeight="1">
      <c r="A86" s="34"/>
      <c r="B86" s="34"/>
      <c r="C86" s="495" t="s">
        <v>172</v>
      </c>
      <c r="D86" s="498">
        <f>'【様式１】選挙運動費用収支報告書（表紙）'!$D$4</f>
        <v>6</v>
      </c>
      <c r="E86" s="498" t="s">
        <v>13</v>
      </c>
      <c r="F86" s="498">
        <f>'【様式１】選挙運動費用収支報告書（表紙）'!$F$4</f>
        <v>4</v>
      </c>
      <c r="G86" s="498" t="s">
        <v>31</v>
      </c>
      <c r="H86" s="498">
        <f>'【様式１】選挙運動費用収支報告書（表紙）'!$H$4</f>
        <v>21</v>
      </c>
      <c r="I86" s="498" t="s">
        <v>72</v>
      </c>
      <c r="J86" s="494" t="s">
        <v>114</v>
      </c>
      <c r="L86" s="494"/>
      <c r="M86" s="501"/>
      <c r="N86" s="499" t="s">
        <v>77</v>
      </c>
      <c r="O86" s="503">
        <f>'【様式１】選挙運動費用収支報告書（表紙）'!$T$8</f>
        <v>0</v>
      </c>
      <c r="P86" s="503"/>
      <c r="Q86" s="503"/>
      <c r="R86" s="503"/>
      <c r="U86" s="191" t="s">
        <v>152</v>
      </c>
    </row>
    <row r="87" spans="1:21" ht="9" customHeight="1">
      <c r="A87" s="34"/>
      <c r="B87" s="34"/>
      <c r="C87" s="494"/>
      <c r="D87" s="494"/>
      <c r="E87" s="494"/>
      <c r="F87" s="494"/>
      <c r="G87" s="494"/>
      <c r="H87" s="494"/>
      <c r="I87" s="494"/>
      <c r="J87" s="494"/>
      <c r="K87" s="494"/>
      <c r="L87" s="494"/>
      <c r="N87" s="59"/>
    </row>
    <row r="88" spans="1:21" ht="17.25" customHeight="1">
      <c r="A88" s="34"/>
      <c r="B88" s="34"/>
      <c r="C88" s="496">
        <f>'【様式１】選挙運動費用収支報告書（表紙）'!$C$6</f>
        <v>0</v>
      </c>
      <c r="D88" s="496"/>
      <c r="E88" s="496"/>
      <c r="F88" s="496"/>
      <c r="G88" s="496"/>
      <c r="H88" s="496"/>
      <c r="I88" s="496"/>
      <c r="J88" s="499" t="s">
        <v>17</v>
      </c>
      <c r="K88" s="494"/>
      <c r="L88" s="494"/>
      <c r="N88" s="59"/>
      <c r="U88" s="191" t="s">
        <v>152</v>
      </c>
    </row>
    <row r="89" spans="1:21" ht="9" customHeight="1">
      <c r="A89" s="34"/>
      <c r="B89" s="34"/>
      <c r="C89" s="494"/>
      <c r="D89" s="494"/>
      <c r="E89" s="494"/>
      <c r="F89" s="494"/>
      <c r="G89" s="494"/>
      <c r="H89" s="494"/>
      <c r="I89" s="494"/>
      <c r="J89" s="494"/>
      <c r="K89" s="494"/>
      <c r="L89" s="494"/>
      <c r="N89" s="59"/>
    </row>
    <row r="90" spans="1:21" ht="16.5" customHeight="1">
      <c r="A90" s="34"/>
      <c r="B90" s="34"/>
      <c r="C90" s="494"/>
      <c r="D90" s="494"/>
      <c r="E90" s="494"/>
      <c r="F90" s="494"/>
      <c r="G90" s="494"/>
      <c r="H90" s="494"/>
      <c r="I90" s="494"/>
      <c r="J90" s="494"/>
      <c r="K90" s="494"/>
      <c r="L90" s="494"/>
      <c r="M90" s="60" t="s">
        <v>97</v>
      </c>
      <c r="N90" s="38" t="s">
        <v>14</v>
      </c>
    </row>
    <row r="91" spans="1:21" ht="12" customHeight="1">
      <c r="A91" s="34"/>
      <c r="B91" s="34"/>
      <c r="C91" s="494"/>
      <c r="D91" s="494"/>
      <c r="E91" s="494"/>
      <c r="F91" s="494"/>
      <c r="G91" s="494"/>
      <c r="H91" s="494"/>
      <c r="I91" s="494"/>
      <c r="J91" s="494"/>
      <c r="K91" s="494"/>
      <c r="L91" s="494"/>
      <c r="N91" s="38"/>
    </row>
    <row r="92" spans="1:21" ht="17.25" customHeight="1">
      <c r="A92" s="34"/>
      <c r="B92" s="34"/>
      <c r="C92" s="494"/>
      <c r="D92" s="494"/>
      <c r="E92" s="494"/>
      <c r="F92" s="494"/>
      <c r="G92" s="494"/>
      <c r="H92" s="494"/>
      <c r="I92" s="494"/>
      <c r="J92" s="494"/>
      <c r="K92" s="494"/>
      <c r="L92" s="494"/>
      <c r="M92" s="501"/>
      <c r="N92" s="499" t="s">
        <v>77</v>
      </c>
      <c r="O92" s="503">
        <f>'【様式５】支出の部（計）'!$H$24</f>
        <v>0</v>
      </c>
      <c r="P92" s="503"/>
      <c r="Q92" s="503"/>
      <c r="R92" s="503"/>
      <c r="S92" s="59"/>
      <c r="U92" s="191" t="s">
        <v>152</v>
      </c>
    </row>
    <row r="93" spans="1:21" ht="15" customHeight="1">
      <c r="A93" s="34"/>
      <c r="B93" s="34"/>
      <c r="C93" s="494"/>
      <c r="D93" s="494"/>
      <c r="E93" s="494"/>
      <c r="F93" s="494"/>
      <c r="G93" s="494"/>
      <c r="H93" s="494"/>
      <c r="I93" s="494"/>
      <c r="J93" s="494"/>
      <c r="K93" s="494"/>
      <c r="L93" s="494"/>
      <c r="N93" s="56"/>
      <c r="O93" s="504"/>
      <c r="P93" s="504"/>
      <c r="Q93" s="504"/>
      <c r="R93" s="504"/>
    </row>
    <row r="94" spans="1:21" ht="21" customHeight="1">
      <c r="A94" s="66" t="s">
        <v>78</v>
      </c>
      <c r="B94" s="66"/>
      <c r="J94" s="56"/>
    </row>
    <row r="95" spans="1:21" ht="21" customHeight="1">
      <c r="A95" s="484" t="s">
        <v>95</v>
      </c>
      <c r="B95" s="485" t="s">
        <v>158</v>
      </c>
      <c r="J95" s="56"/>
    </row>
    <row r="96" spans="1:21" ht="18" customHeight="1">
      <c r="A96" s="485"/>
      <c r="B96" s="485" t="s">
        <v>187</v>
      </c>
      <c r="J96" s="56"/>
    </row>
    <row r="97" spans="1:21" ht="21" customHeight="1">
      <c r="A97" s="484" t="s">
        <v>96</v>
      </c>
      <c r="B97" s="485" t="s">
        <v>159</v>
      </c>
      <c r="J97" s="56"/>
    </row>
    <row r="98" spans="1:21" ht="21" customHeight="1">
      <c r="A98" s="485"/>
      <c r="B98" s="485" t="s">
        <v>161</v>
      </c>
      <c r="J98" s="56"/>
    </row>
    <row r="99" spans="1:21" ht="21" customHeight="1">
      <c r="A99" s="484" t="s">
        <v>97</v>
      </c>
      <c r="B99" s="485" t="s">
        <v>162</v>
      </c>
      <c r="J99" s="56"/>
    </row>
    <row r="100" spans="1:21" ht="21" customHeight="1">
      <c r="A100" s="484" t="s">
        <v>59</v>
      </c>
      <c r="B100" s="490" t="s">
        <v>118</v>
      </c>
      <c r="J100" s="56"/>
      <c r="S100" s="508" t="s">
        <v>192</v>
      </c>
    </row>
    <row r="101" spans="1:21" ht="14.25">
      <c r="S101" s="308" t="s">
        <v>101</v>
      </c>
    </row>
    <row r="103" spans="1:21" ht="28.5">
      <c r="B103" s="486" t="s">
        <v>32</v>
      </c>
      <c r="C103" s="486"/>
      <c r="D103" s="486"/>
      <c r="E103" s="486"/>
      <c r="F103" s="486"/>
      <c r="G103" s="486"/>
      <c r="H103" s="486"/>
      <c r="I103" s="486"/>
      <c r="J103" s="486"/>
      <c r="K103" s="486"/>
      <c r="L103" s="486"/>
      <c r="M103" s="486"/>
      <c r="N103" s="486"/>
      <c r="O103" s="486"/>
      <c r="P103" s="486"/>
      <c r="Q103" s="486"/>
      <c r="R103" s="486"/>
    </row>
    <row r="104" spans="1:21" ht="7.5" customHeight="1">
      <c r="C104" s="56"/>
      <c r="D104" s="56"/>
      <c r="E104" s="56"/>
      <c r="F104" s="56"/>
      <c r="G104" s="56"/>
      <c r="H104" s="56"/>
      <c r="I104" s="56"/>
      <c r="J104" s="56"/>
    </row>
    <row r="105" spans="1:21" ht="15">
      <c r="C105" s="56"/>
      <c r="D105" s="56"/>
      <c r="E105" s="56"/>
      <c r="F105" s="56"/>
      <c r="G105" s="56"/>
      <c r="H105" s="56"/>
      <c r="I105" s="56"/>
      <c r="J105" s="56"/>
    </row>
    <row r="106" spans="1:21" ht="72" customHeight="1">
      <c r="B106" s="487" t="s">
        <v>86</v>
      </c>
      <c r="C106" s="492"/>
      <c r="D106" s="492"/>
      <c r="E106" s="492"/>
      <c r="F106" s="492"/>
      <c r="G106" s="492"/>
      <c r="H106" s="492"/>
      <c r="I106" s="492"/>
      <c r="J106" s="492"/>
      <c r="K106" s="492"/>
      <c r="L106" s="492"/>
      <c r="M106" s="492" t="s">
        <v>87</v>
      </c>
      <c r="N106" s="492"/>
      <c r="O106" s="492"/>
      <c r="P106" s="492"/>
      <c r="Q106" s="492"/>
      <c r="R106" s="505"/>
    </row>
    <row r="107" spans="1:21" ht="72" customHeight="1">
      <c r="B107" s="491"/>
      <c r="C107" s="497"/>
      <c r="D107" s="497"/>
      <c r="E107" s="497"/>
      <c r="F107" s="497"/>
      <c r="G107" s="497"/>
      <c r="H107" s="497"/>
      <c r="I107" s="497"/>
      <c r="J107" s="497"/>
      <c r="K107" s="497"/>
      <c r="L107" s="497"/>
      <c r="M107" s="502"/>
      <c r="N107" s="502"/>
      <c r="O107" s="502"/>
      <c r="P107" s="502"/>
      <c r="Q107" s="502"/>
      <c r="R107" s="507"/>
    </row>
    <row r="108" spans="1:21" ht="14.25">
      <c r="C108" s="56"/>
      <c r="D108" s="56"/>
      <c r="E108" s="56"/>
      <c r="F108" s="56"/>
      <c r="G108" s="56"/>
      <c r="H108" s="56"/>
      <c r="I108" s="56"/>
      <c r="J108" s="56"/>
    </row>
    <row r="109" spans="1:21" ht="16.5" customHeight="1">
      <c r="B109" s="489" t="s">
        <v>95</v>
      </c>
      <c r="C109" s="494" t="s">
        <v>115</v>
      </c>
      <c r="D109" s="494"/>
      <c r="E109" s="494"/>
      <c r="F109" s="494"/>
      <c r="G109" s="494"/>
      <c r="H109" s="494"/>
      <c r="I109" s="494"/>
      <c r="J109" s="494"/>
      <c r="K109" s="494"/>
      <c r="L109" s="494"/>
      <c r="M109" s="60" t="s">
        <v>96</v>
      </c>
      <c r="N109" s="38" t="s">
        <v>45</v>
      </c>
    </row>
    <row r="110" spans="1:21" ht="12.75" customHeight="1">
      <c r="A110" s="34"/>
      <c r="B110" s="34"/>
      <c r="C110" s="494"/>
      <c r="D110" s="494"/>
      <c r="E110" s="494"/>
      <c r="F110" s="494"/>
      <c r="G110" s="494"/>
      <c r="H110" s="494"/>
      <c r="I110" s="494"/>
      <c r="J110" s="494"/>
      <c r="K110" s="494"/>
      <c r="L110" s="494"/>
      <c r="N110" s="59"/>
    </row>
    <row r="111" spans="1:21" ht="17.25" customHeight="1">
      <c r="A111" s="34"/>
      <c r="B111" s="34"/>
      <c r="C111" s="495" t="s">
        <v>172</v>
      </c>
      <c r="D111" s="498">
        <f>'【様式１】選挙運動費用収支報告書（表紙）'!$D$4</f>
        <v>6</v>
      </c>
      <c r="E111" s="498" t="s">
        <v>13</v>
      </c>
      <c r="F111" s="498">
        <f>'【様式１】選挙運動費用収支報告書（表紙）'!$F$4</f>
        <v>4</v>
      </c>
      <c r="G111" s="498" t="s">
        <v>31</v>
      </c>
      <c r="H111" s="498">
        <f>'【様式１】選挙運動費用収支報告書（表紙）'!$H$4</f>
        <v>21</v>
      </c>
      <c r="I111" s="498" t="s">
        <v>72</v>
      </c>
      <c r="J111" s="494" t="s">
        <v>114</v>
      </c>
      <c r="L111" s="494"/>
      <c r="M111" s="501"/>
      <c r="N111" s="499" t="s">
        <v>77</v>
      </c>
      <c r="O111" s="503">
        <f>'【様式１】選挙運動費用収支報告書（表紙）'!$T$8</f>
        <v>0</v>
      </c>
      <c r="P111" s="503"/>
      <c r="Q111" s="503"/>
      <c r="R111" s="503"/>
      <c r="U111" s="191" t="s">
        <v>152</v>
      </c>
    </row>
    <row r="112" spans="1:21" ht="9" customHeight="1">
      <c r="A112" s="34"/>
      <c r="B112" s="34"/>
      <c r="C112" s="494"/>
      <c r="D112" s="494"/>
      <c r="E112" s="494"/>
      <c r="F112" s="494"/>
      <c r="G112" s="494"/>
      <c r="H112" s="494"/>
      <c r="I112" s="494"/>
      <c r="J112" s="494"/>
      <c r="K112" s="494"/>
      <c r="L112" s="494"/>
      <c r="N112" s="59"/>
    </row>
    <row r="113" spans="1:21" ht="17.25" customHeight="1">
      <c r="A113" s="34"/>
      <c r="B113" s="34"/>
      <c r="C113" s="496">
        <f>'【様式１】選挙運動費用収支報告書（表紙）'!$C$6</f>
        <v>0</v>
      </c>
      <c r="D113" s="496"/>
      <c r="E113" s="496"/>
      <c r="F113" s="496"/>
      <c r="G113" s="496"/>
      <c r="H113" s="496"/>
      <c r="I113" s="496"/>
      <c r="J113" s="499" t="s">
        <v>17</v>
      </c>
      <c r="K113" s="494"/>
      <c r="L113" s="494"/>
      <c r="N113" s="59"/>
      <c r="U113" s="191" t="s">
        <v>152</v>
      </c>
    </row>
    <row r="114" spans="1:21" ht="9" customHeight="1">
      <c r="A114" s="34"/>
      <c r="B114" s="34"/>
      <c r="C114" s="494"/>
      <c r="D114" s="494"/>
      <c r="E114" s="494"/>
      <c r="F114" s="494"/>
      <c r="G114" s="494"/>
      <c r="H114" s="494"/>
      <c r="I114" s="494"/>
      <c r="J114" s="494"/>
      <c r="K114" s="494"/>
      <c r="L114" s="494"/>
      <c r="N114" s="59"/>
    </row>
    <row r="115" spans="1:21" ht="16.5" customHeight="1">
      <c r="A115" s="34"/>
      <c r="B115" s="34"/>
      <c r="C115" s="494"/>
      <c r="D115" s="494"/>
      <c r="E115" s="494"/>
      <c r="F115" s="494"/>
      <c r="G115" s="494"/>
      <c r="H115" s="494"/>
      <c r="I115" s="494"/>
      <c r="J115" s="494"/>
      <c r="K115" s="494"/>
      <c r="L115" s="494"/>
      <c r="M115" s="60" t="s">
        <v>97</v>
      </c>
      <c r="N115" s="38" t="s">
        <v>14</v>
      </c>
    </row>
    <row r="116" spans="1:21" ht="12" customHeight="1">
      <c r="A116" s="34"/>
      <c r="B116" s="34"/>
      <c r="C116" s="494"/>
      <c r="D116" s="494"/>
      <c r="E116" s="494"/>
      <c r="F116" s="494"/>
      <c r="G116" s="494"/>
      <c r="H116" s="494"/>
      <c r="I116" s="494"/>
      <c r="J116" s="494"/>
      <c r="K116" s="494"/>
      <c r="L116" s="494"/>
      <c r="N116" s="38"/>
    </row>
    <row r="117" spans="1:21" ht="17.25" customHeight="1">
      <c r="A117" s="34"/>
      <c r="B117" s="34"/>
      <c r="C117" s="494"/>
      <c r="D117" s="494"/>
      <c r="E117" s="494"/>
      <c r="F117" s="494"/>
      <c r="G117" s="494"/>
      <c r="H117" s="494"/>
      <c r="I117" s="494"/>
      <c r="J117" s="494"/>
      <c r="K117" s="494"/>
      <c r="L117" s="494"/>
      <c r="M117" s="501"/>
      <c r="N117" s="499" t="s">
        <v>77</v>
      </c>
      <c r="O117" s="503">
        <f>'【様式５】支出の部（計）'!$H$24</f>
        <v>0</v>
      </c>
      <c r="P117" s="503"/>
      <c r="Q117" s="503"/>
      <c r="R117" s="503"/>
      <c r="S117" s="59"/>
      <c r="U117" s="191" t="s">
        <v>152</v>
      </c>
    </row>
    <row r="118" spans="1:21" ht="15" customHeight="1">
      <c r="A118" s="34"/>
      <c r="B118" s="34"/>
      <c r="C118" s="494"/>
      <c r="D118" s="494"/>
      <c r="E118" s="494"/>
      <c r="F118" s="494"/>
      <c r="G118" s="494"/>
      <c r="H118" s="494"/>
      <c r="I118" s="494"/>
      <c r="J118" s="494"/>
      <c r="K118" s="494"/>
      <c r="L118" s="494"/>
      <c r="N118" s="56"/>
      <c r="O118" s="504"/>
      <c r="P118" s="504"/>
      <c r="Q118" s="504"/>
      <c r="R118" s="504"/>
    </row>
    <row r="119" spans="1:21" ht="21" customHeight="1">
      <c r="A119" s="66" t="s">
        <v>78</v>
      </c>
      <c r="B119" s="66"/>
      <c r="J119" s="56"/>
    </row>
    <row r="120" spans="1:21" ht="21" customHeight="1">
      <c r="A120" s="484" t="s">
        <v>95</v>
      </c>
      <c r="B120" s="485" t="s">
        <v>158</v>
      </c>
      <c r="J120" s="56"/>
    </row>
    <row r="121" spans="1:21" ht="18" customHeight="1">
      <c r="A121" s="485"/>
      <c r="B121" s="485" t="s">
        <v>187</v>
      </c>
      <c r="J121" s="56"/>
    </row>
    <row r="122" spans="1:21" ht="21" customHeight="1">
      <c r="A122" s="484" t="s">
        <v>96</v>
      </c>
      <c r="B122" s="485" t="s">
        <v>159</v>
      </c>
      <c r="J122" s="56"/>
    </row>
    <row r="123" spans="1:21" ht="21" customHeight="1">
      <c r="A123" s="485"/>
      <c r="B123" s="485" t="s">
        <v>161</v>
      </c>
      <c r="J123" s="56"/>
    </row>
    <row r="124" spans="1:21" ht="21" customHeight="1">
      <c r="A124" s="484" t="s">
        <v>97</v>
      </c>
      <c r="B124" s="485" t="s">
        <v>162</v>
      </c>
      <c r="J124" s="56"/>
    </row>
    <row r="125" spans="1:21" ht="21" customHeight="1">
      <c r="A125" s="484" t="s">
        <v>59</v>
      </c>
      <c r="B125" s="490" t="s">
        <v>118</v>
      </c>
      <c r="J125" s="56"/>
      <c r="S125" s="508" t="s">
        <v>193</v>
      </c>
    </row>
    <row r="126" spans="1:21" ht="14.25">
      <c r="S126" s="308" t="s">
        <v>101</v>
      </c>
    </row>
    <row r="128" spans="1:21" ht="28.5">
      <c r="B128" s="486" t="s">
        <v>32</v>
      </c>
      <c r="C128" s="486"/>
      <c r="D128" s="486"/>
      <c r="E128" s="486"/>
      <c r="F128" s="486"/>
      <c r="G128" s="486"/>
      <c r="H128" s="486"/>
      <c r="I128" s="486"/>
      <c r="J128" s="486"/>
      <c r="K128" s="486"/>
      <c r="L128" s="486"/>
      <c r="M128" s="486"/>
      <c r="N128" s="486"/>
      <c r="O128" s="486"/>
      <c r="P128" s="486"/>
      <c r="Q128" s="486"/>
      <c r="R128" s="486"/>
    </row>
    <row r="129" spans="1:21" ht="7.5" customHeight="1">
      <c r="C129" s="56"/>
      <c r="D129" s="56"/>
      <c r="E129" s="56"/>
      <c r="F129" s="56"/>
      <c r="G129" s="56"/>
      <c r="H129" s="56"/>
      <c r="I129" s="56"/>
      <c r="J129" s="56"/>
    </row>
    <row r="130" spans="1:21" ht="15">
      <c r="C130" s="56"/>
      <c r="D130" s="56"/>
      <c r="E130" s="56"/>
      <c r="F130" s="56"/>
      <c r="G130" s="56"/>
      <c r="H130" s="56"/>
      <c r="I130" s="56"/>
      <c r="J130" s="56"/>
    </row>
    <row r="131" spans="1:21" ht="72" customHeight="1">
      <c r="B131" s="487" t="s">
        <v>86</v>
      </c>
      <c r="C131" s="492"/>
      <c r="D131" s="492"/>
      <c r="E131" s="492"/>
      <c r="F131" s="492"/>
      <c r="G131" s="492"/>
      <c r="H131" s="492"/>
      <c r="I131" s="492"/>
      <c r="J131" s="492"/>
      <c r="K131" s="492"/>
      <c r="L131" s="492"/>
      <c r="M131" s="492" t="s">
        <v>87</v>
      </c>
      <c r="N131" s="492"/>
      <c r="O131" s="492"/>
      <c r="P131" s="492"/>
      <c r="Q131" s="492"/>
      <c r="R131" s="505"/>
    </row>
    <row r="132" spans="1:21" ht="72" customHeight="1">
      <c r="B132" s="491"/>
      <c r="C132" s="497"/>
      <c r="D132" s="497"/>
      <c r="E132" s="497"/>
      <c r="F132" s="497"/>
      <c r="G132" s="497"/>
      <c r="H132" s="497"/>
      <c r="I132" s="497"/>
      <c r="J132" s="497"/>
      <c r="K132" s="497"/>
      <c r="L132" s="497"/>
      <c r="M132" s="502"/>
      <c r="N132" s="502"/>
      <c r="O132" s="502"/>
      <c r="P132" s="502"/>
      <c r="Q132" s="502"/>
      <c r="R132" s="507"/>
    </row>
    <row r="133" spans="1:21" ht="14.25">
      <c r="C133" s="56"/>
      <c r="D133" s="56"/>
      <c r="E133" s="56"/>
      <c r="F133" s="56"/>
      <c r="G133" s="56"/>
      <c r="H133" s="56"/>
      <c r="I133" s="56"/>
      <c r="J133" s="56"/>
    </row>
    <row r="134" spans="1:21" ht="16.5" customHeight="1">
      <c r="B134" s="489" t="s">
        <v>95</v>
      </c>
      <c r="C134" s="494" t="s">
        <v>115</v>
      </c>
      <c r="D134" s="494"/>
      <c r="E134" s="494"/>
      <c r="F134" s="494"/>
      <c r="G134" s="494"/>
      <c r="H134" s="494"/>
      <c r="I134" s="494"/>
      <c r="J134" s="494"/>
      <c r="K134" s="494"/>
      <c r="L134" s="494"/>
      <c r="M134" s="60" t="s">
        <v>96</v>
      </c>
      <c r="N134" s="38" t="s">
        <v>45</v>
      </c>
    </row>
    <row r="135" spans="1:21" ht="12.75" customHeight="1">
      <c r="A135" s="34"/>
      <c r="B135" s="34"/>
      <c r="C135" s="494"/>
      <c r="D135" s="494"/>
      <c r="E135" s="494"/>
      <c r="F135" s="494"/>
      <c r="G135" s="494"/>
      <c r="H135" s="494"/>
      <c r="I135" s="494"/>
      <c r="J135" s="494"/>
      <c r="K135" s="494"/>
      <c r="L135" s="494"/>
      <c r="N135" s="59"/>
    </row>
    <row r="136" spans="1:21" ht="17.25" customHeight="1">
      <c r="A136" s="34"/>
      <c r="B136" s="34"/>
      <c r="C136" s="495" t="s">
        <v>172</v>
      </c>
      <c r="D136" s="498">
        <f>'【様式１】選挙運動費用収支報告書（表紙）'!$D$4</f>
        <v>6</v>
      </c>
      <c r="E136" s="498" t="s">
        <v>13</v>
      </c>
      <c r="F136" s="498">
        <f>'【様式１】選挙運動費用収支報告書（表紙）'!$F$4</f>
        <v>4</v>
      </c>
      <c r="G136" s="498" t="s">
        <v>31</v>
      </c>
      <c r="H136" s="498">
        <f>'【様式１】選挙運動費用収支報告書（表紙）'!$H$4</f>
        <v>21</v>
      </c>
      <c r="I136" s="498" t="s">
        <v>72</v>
      </c>
      <c r="J136" s="494" t="s">
        <v>114</v>
      </c>
      <c r="L136" s="494"/>
      <c r="M136" s="501"/>
      <c r="N136" s="499" t="s">
        <v>77</v>
      </c>
      <c r="O136" s="503">
        <f>'【様式１】選挙運動費用収支報告書（表紙）'!$T$8</f>
        <v>0</v>
      </c>
      <c r="P136" s="503"/>
      <c r="Q136" s="503"/>
      <c r="R136" s="503"/>
      <c r="U136" s="191" t="s">
        <v>152</v>
      </c>
    </row>
    <row r="137" spans="1:21" ht="9" customHeight="1">
      <c r="A137" s="34"/>
      <c r="B137" s="34"/>
      <c r="C137" s="494"/>
      <c r="D137" s="494"/>
      <c r="E137" s="494"/>
      <c r="F137" s="494"/>
      <c r="G137" s="494"/>
      <c r="H137" s="494"/>
      <c r="I137" s="494"/>
      <c r="J137" s="494"/>
      <c r="K137" s="494"/>
      <c r="L137" s="494"/>
      <c r="N137" s="59"/>
    </row>
    <row r="138" spans="1:21" ht="17.25" customHeight="1">
      <c r="A138" s="34"/>
      <c r="B138" s="34"/>
      <c r="C138" s="496">
        <f>'【様式１】選挙運動費用収支報告書（表紙）'!$C$6</f>
        <v>0</v>
      </c>
      <c r="D138" s="496"/>
      <c r="E138" s="496"/>
      <c r="F138" s="496"/>
      <c r="G138" s="496"/>
      <c r="H138" s="496"/>
      <c r="I138" s="496"/>
      <c r="J138" s="499" t="s">
        <v>17</v>
      </c>
      <c r="K138" s="494"/>
      <c r="L138" s="494"/>
      <c r="N138" s="59"/>
      <c r="U138" s="191" t="s">
        <v>152</v>
      </c>
    </row>
    <row r="139" spans="1:21" ht="9" customHeight="1">
      <c r="A139" s="34"/>
      <c r="B139" s="34"/>
      <c r="C139" s="494"/>
      <c r="D139" s="494"/>
      <c r="E139" s="494"/>
      <c r="F139" s="494"/>
      <c r="G139" s="494"/>
      <c r="H139" s="494"/>
      <c r="I139" s="494"/>
      <c r="J139" s="494"/>
      <c r="K139" s="494"/>
      <c r="L139" s="494"/>
      <c r="N139" s="59"/>
    </row>
    <row r="140" spans="1:21" ht="16.5" customHeight="1">
      <c r="A140" s="34"/>
      <c r="B140" s="34"/>
      <c r="C140" s="494"/>
      <c r="D140" s="494"/>
      <c r="E140" s="494"/>
      <c r="F140" s="494"/>
      <c r="G140" s="494"/>
      <c r="H140" s="494"/>
      <c r="I140" s="494"/>
      <c r="J140" s="494"/>
      <c r="K140" s="494"/>
      <c r="L140" s="494"/>
      <c r="M140" s="60" t="s">
        <v>97</v>
      </c>
      <c r="N140" s="38" t="s">
        <v>14</v>
      </c>
    </row>
    <row r="141" spans="1:21" ht="12" customHeight="1">
      <c r="A141" s="34"/>
      <c r="B141" s="34"/>
      <c r="C141" s="494"/>
      <c r="D141" s="494"/>
      <c r="E141" s="494"/>
      <c r="F141" s="494"/>
      <c r="G141" s="494"/>
      <c r="H141" s="494"/>
      <c r="I141" s="494"/>
      <c r="J141" s="494"/>
      <c r="K141" s="494"/>
      <c r="L141" s="494"/>
      <c r="N141" s="38"/>
    </row>
    <row r="142" spans="1:21" ht="17.25" customHeight="1">
      <c r="A142" s="34"/>
      <c r="B142" s="34"/>
      <c r="C142" s="494"/>
      <c r="D142" s="494"/>
      <c r="E142" s="494"/>
      <c r="F142" s="494"/>
      <c r="G142" s="494"/>
      <c r="H142" s="494"/>
      <c r="I142" s="494"/>
      <c r="J142" s="494"/>
      <c r="K142" s="494"/>
      <c r="L142" s="494"/>
      <c r="M142" s="501"/>
      <c r="N142" s="499" t="s">
        <v>77</v>
      </c>
      <c r="O142" s="503">
        <f>'【様式５】支出の部（計）'!$H$24</f>
        <v>0</v>
      </c>
      <c r="P142" s="503"/>
      <c r="Q142" s="503"/>
      <c r="R142" s="503"/>
      <c r="S142" s="59"/>
      <c r="U142" s="191" t="s">
        <v>152</v>
      </c>
    </row>
    <row r="143" spans="1:21" ht="15" customHeight="1">
      <c r="A143" s="34"/>
      <c r="B143" s="34"/>
      <c r="C143" s="494"/>
      <c r="D143" s="494"/>
      <c r="E143" s="494"/>
      <c r="F143" s="494"/>
      <c r="G143" s="494"/>
      <c r="H143" s="494"/>
      <c r="I143" s="494"/>
      <c r="J143" s="494"/>
      <c r="K143" s="494"/>
      <c r="L143" s="494"/>
      <c r="N143" s="56"/>
      <c r="O143" s="504"/>
      <c r="P143" s="504"/>
      <c r="Q143" s="504"/>
      <c r="R143" s="504"/>
    </row>
    <row r="144" spans="1:21" ht="21" customHeight="1">
      <c r="A144" s="66" t="s">
        <v>78</v>
      </c>
      <c r="B144" s="66"/>
      <c r="J144" s="56"/>
    </row>
    <row r="145" spans="1:19" ht="21" customHeight="1">
      <c r="A145" s="484" t="s">
        <v>95</v>
      </c>
      <c r="B145" s="485" t="s">
        <v>158</v>
      </c>
      <c r="J145" s="56"/>
    </row>
    <row r="146" spans="1:19" ht="18" customHeight="1">
      <c r="A146" s="485"/>
      <c r="B146" s="485" t="s">
        <v>187</v>
      </c>
      <c r="J146" s="56"/>
    </row>
    <row r="147" spans="1:19" ht="21" customHeight="1">
      <c r="A147" s="484" t="s">
        <v>96</v>
      </c>
      <c r="B147" s="485" t="s">
        <v>159</v>
      </c>
      <c r="J147" s="56"/>
    </row>
    <row r="148" spans="1:19" ht="21" customHeight="1">
      <c r="A148" s="485"/>
      <c r="B148" s="485" t="s">
        <v>161</v>
      </c>
      <c r="J148" s="56"/>
    </row>
    <row r="149" spans="1:19" ht="21" customHeight="1">
      <c r="A149" s="484" t="s">
        <v>97</v>
      </c>
      <c r="B149" s="485" t="s">
        <v>162</v>
      </c>
      <c r="J149" s="56"/>
    </row>
    <row r="150" spans="1:19" ht="21" customHeight="1">
      <c r="A150" s="484" t="s">
        <v>59</v>
      </c>
      <c r="B150" s="490" t="s">
        <v>118</v>
      </c>
      <c r="J150" s="56"/>
      <c r="S150" s="508" t="s">
        <v>194</v>
      </c>
    </row>
    <row r="151" spans="1:19" ht="14.25">
      <c r="S151" s="308" t="s">
        <v>101</v>
      </c>
    </row>
    <row r="153" spans="1:19" ht="28.5">
      <c r="B153" s="486" t="s">
        <v>32</v>
      </c>
      <c r="C153" s="486"/>
      <c r="D153" s="486"/>
      <c r="E153" s="486"/>
      <c r="F153" s="486"/>
      <c r="G153" s="486"/>
      <c r="H153" s="486"/>
      <c r="I153" s="486"/>
      <c r="J153" s="486"/>
      <c r="K153" s="486"/>
      <c r="L153" s="486"/>
      <c r="M153" s="486"/>
      <c r="N153" s="486"/>
      <c r="O153" s="486"/>
      <c r="P153" s="486"/>
      <c r="Q153" s="486"/>
      <c r="R153" s="486"/>
    </row>
    <row r="154" spans="1:19" ht="7.5" customHeight="1">
      <c r="C154" s="56"/>
      <c r="D154" s="56"/>
      <c r="E154" s="56"/>
      <c r="F154" s="56"/>
      <c r="G154" s="56"/>
      <c r="H154" s="56"/>
      <c r="I154" s="56"/>
      <c r="J154" s="56"/>
    </row>
    <row r="155" spans="1:19" ht="15">
      <c r="C155" s="56"/>
      <c r="D155" s="56"/>
      <c r="E155" s="56"/>
      <c r="F155" s="56"/>
      <c r="G155" s="56"/>
      <c r="H155" s="56"/>
      <c r="I155" s="56"/>
      <c r="J155" s="56"/>
    </row>
    <row r="156" spans="1:19" ht="72" customHeight="1">
      <c r="B156" s="487" t="s">
        <v>86</v>
      </c>
      <c r="C156" s="492"/>
      <c r="D156" s="492"/>
      <c r="E156" s="492"/>
      <c r="F156" s="492"/>
      <c r="G156" s="492"/>
      <c r="H156" s="492"/>
      <c r="I156" s="492"/>
      <c r="J156" s="492"/>
      <c r="K156" s="492"/>
      <c r="L156" s="492"/>
      <c r="M156" s="492" t="s">
        <v>87</v>
      </c>
      <c r="N156" s="492"/>
      <c r="O156" s="492"/>
      <c r="P156" s="492"/>
      <c r="Q156" s="492"/>
      <c r="R156" s="505"/>
    </row>
    <row r="157" spans="1:19" ht="72" customHeight="1">
      <c r="B157" s="491"/>
      <c r="C157" s="497"/>
      <c r="D157" s="497"/>
      <c r="E157" s="497"/>
      <c r="F157" s="497"/>
      <c r="G157" s="497"/>
      <c r="H157" s="497"/>
      <c r="I157" s="497"/>
      <c r="J157" s="497"/>
      <c r="K157" s="497"/>
      <c r="L157" s="497"/>
      <c r="M157" s="502"/>
      <c r="N157" s="502"/>
      <c r="O157" s="502"/>
      <c r="P157" s="502"/>
      <c r="Q157" s="502"/>
      <c r="R157" s="507"/>
    </row>
    <row r="158" spans="1:19" ht="14.25">
      <c r="C158" s="56"/>
      <c r="D158" s="56"/>
      <c r="E158" s="56"/>
      <c r="F158" s="56"/>
      <c r="G158" s="56"/>
      <c r="H158" s="56"/>
      <c r="I158" s="56"/>
      <c r="J158" s="56"/>
    </row>
    <row r="159" spans="1:19" ht="16.5" customHeight="1">
      <c r="B159" s="489" t="s">
        <v>95</v>
      </c>
      <c r="C159" s="494" t="s">
        <v>115</v>
      </c>
      <c r="D159" s="494"/>
      <c r="E159" s="494"/>
      <c r="F159" s="494"/>
      <c r="G159" s="494"/>
      <c r="H159" s="494"/>
      <c r="I159" s="494"/>
      <c r="J159" s="494"/>
      <c r="K159" s="494"/>
      <c r="L159" s="494"/>
      <c r="M159" s="60" t="s">
        <v>96</v>
      </c>
      <c r="N159" s="38" t="s">
        <v>45</v>
      </c>
    </row>
    <row r="160" spans="1:19" ht="12.75" customHeight="1">
      <c r="A160" s="34"/>
      <c r="B160" s="34"/>
      <c r="C160" s="494"/>
      <c r="D160" s="494"/>
      <c r="E160" s="494"/>
      <c r="F160" s="494"/>
      <c r="G160" s="494"/>
      <c r="H160" s="494"/>
      <c r="I160" s="494"/>
      <c r="J160" s="494"/>
      <c r="K160" s="494"/>
      <c r="L160" s="494"/>
      <c r="N160" s="59"/>
    </row>
    <row r="161" spans="1:21" ht="17.25" customHeight="1">
      <c r="A161" s="34"/>
      <c r="B161" s="34"/>
      <c r="C161" s="495" t="s">
        <v>172</v>
      </c>
      <c r="D161" s="498">
        <f>'【様式１】選挙運動費用収支報告書（表紙）'!$D$4</f>
        <v>6</v>
      </c>
      <c r="E161" s="498" t="s">
        <v>13</v>
      </c>
      <c r="F161" s="498">
        <f>'【様式１】選挙運動費用収支報告書（表紙）'!$F$4</f>
        <v>4</v>
      </c>
      <c r="G161" s="498" t="s">
        <v>31</v>
      </c>
      <c r="H161" s="498">
        <f>'【様式１】選挙運動費用収支報告書（表紙）'!$H$4</f>
        <v>21</v>
      </c>
      <c r="I161" s="498" t="s">
        <v>72</v>
      </c>
      <c r="J161" s="494" t="s">
        <v>114</v>
      </c>
      <c r="L161" s="494"/>
      <c r="M161" s="501"/>
      <c r="N161" s="499" t="s">
        <v>77</v>
      </c>
      <c r="O161" s="503">
        <f>'【様式１】選挙運動費用収支報告書（表紙）'!$T$8</f>
        <v>0</v>
      </c>
      <c r="P161" s="503"/>
      <c r="Q161" s="503"/>
      <c r="R161" s="503"/>
      <c r="U161" s="191" t="s">
        <v>152</v>
      </c>
    </row>
    <row r="162" spans="1:21" ht="9" customHeight="1">
      <c r="A162" s="34"/>
      <c r="B162" s="34"/>
      <c r="C162" s="494"/>
      <c r="D162" s="494"/>
      <c r="E162" s="494"/>
      <c r="F162" s="494"/>
      <c r="G162" s="494"/>
      <c r="H162" s="494"/>
      <c r="I162" s="494"/>
      <c r="J162" s="494"/>
      <c r="K162" s="494"/>
      <c r="L162" s="494"/>
      <c r="N162" s="59"/>
    </row>
    <row r="163" spans="1:21" ht="17.25" customHeight="1">
      <c r="A163" s="34"/>
      <c r="B163" s="34"/>
      <c r="C163" s="496">
        <f>'【様式１】選挙運動費用収支報告書（表紙）'!$C$6</f>
        <v>0</v>
      </c>
      <c r="D163" s="496"/>
      <c r="E163" s="496"/>
      <c r="F163" s="496"/>
      <c r="G163" s="496"/>
      <c r="H163" s="496"/>
      <c r="I163" s="496"/>
      <c r="J163" s="499" t="s">
        <v>17</v>
      </c>
      <c r="K163" s="494"/>
      <c r="L163" s="494"/>
      <c r="N163" s="59"/>
      <c r="U163" s="191" t="s">
        <v>152</v>
      </c>
    </row>
    <row r="164" spans="1:21" ht="9" customHeight="1">
      <c r="A164" s="34"/>
      <c r="B164" s="34"/>
      <c r="C164" s="494"/>
      <c r="D164" s="494"/>
      <c r="E164" s="494"/>
      <c r="F164" s="494"/>
      <c r="G164" s="494"/>
      <c r="H164" s="494"/>
      <c r="I164" s="494"/>
      <c r="J164" s="494"/>
      <c r="K164" s="494"/>
      <c r="L164" s="494"/>
      <c r="N164" s="59"/>
    </row>
    <row r="165" spans="1:21" ht="16.5" customHeight="1">
      <c r="A165" s="34"/>
      <c r="B165" s="34"/>
      <c r="C165" s="494"/>
      <c r="D165" s="494"/>
      <c r="E165" s="494"/>
      <c r="F165" s="494"/>
      <c r="G165" s="494"/>
      <c r="H165" s="494"/>
      <c r="I165" s="494"/>
      <c r="J165" s="494"/>
      <c r="K165" s="494"/>
      <c r="L165" s="494"/>
      <c r="M165" s="60" t="s">
        <v>97</v>
      </c>
      <c r="N165" s="38" t="s">
        <v>14</v>
      </c>
    </row>
    <row r="166" spans="1:21" ht="12" customHeight="1">
      <c r="A166" s="34"/>
      <c r="B166" s="34"/>
      <c r="C166" s="494"/>
      <c r="D166" s="494"/>
      <c r="E166" s="494"/>
      <c r="F166" s="494"/>
      <c r="G166" s="494"/>
      <c r="H166" s="494"/>
      <c r="I166" s="494"/>
      <c r="J166" s="494"/>
      <c r="K166" s="494"/>
      <c r="L166" s="494"/>
      <c r="N166" s="38"/>
    </row>
    <row r="167" spans="1:21" ht="17.25" customHeight="1">
      <c r="A167" s="34"/>
      <c r="B167" s="34"/>
      <c r="C167" s="494"/>
      <c r="D167" s="494"/>
      <c r="E167" s="494"/>
      <c r="F167" s="494"/>
      <c r="G167" s="494"/>
      <c r="H167" s="494"/>
      <c r="I167" s="494"/>
      <c r="J167" s="494"/>
      <c r="K167" s="494"/>
      <c r="L167" s="494"/>
      <c r="M167" s="501"/>
      <c r="N167" s="499" t="s">
        <v>77</v>
      </c>
      <c r="O167" s="503">
        <f>'【様式５】支出の部（計）'!$H$24</f>
        <v>0</v>
      </c>
      <c r="P167" s="503"/>
      <c r="Q167" s="503"/>
      <c r="R167" s="503"/>
      <c r="S167" s="59"/>
      <c r="U167" s="191" t="s">
        <v>152</v>
      </c>
    </row>
    <row r="168" spans="1:21" ht="15" customHeight="1">
      <c r="A168" s="34"/>
      <c r="B168" s="34"/>
      <c r="C168" s="494"/>
      <c r="D168" s="494"/>
      <c r="E168" s="494"/>
      <c r="F168" s="494"/>
      <c r="G168" s="494"/>
      <c r="H168" s="494"/>
      <c r="I168" s="494"/>
      <c r="J168" s="494"/>
      <c r="K168" s="494"/>
      <c r="L168" s="494"/>
      <c r="N168" s="56"/>
      <c r="O168" s="504"/>
      <c r="P168" s="504"/>
      <c r="Q168" s="504"/>
      <c r="R168" s="504"/>
    </row>
    <row r="169" spans="1:21" ht="21" customHeight="1">
      <c r="A169" s="66" t="s">
        <v>78</v>
      </c>
      <c r="B169" s="66"/>
      <c r="J169" s="56"/>
    </row>
    <row r="170" spans="1:21" ht="21" customHeight="1">
      <c r="A170" s="484" t="s">
        <v>95</v>
      </c>
      <c r="B170" s="485" t="s">
        <v>158</v>
      </c>
      <c r="J170" s="56"/>
    </row>
    <row r="171" spans="1:21" ht="18" customHeight="1">
      <c r="A171" s="485"/>
      <c r="B171" s="485" t="s">
        <v>187</v>
      </c>
      <c r="J171" s="56"/>
    </row>
    <row r="172" spans="1:21" ht="21" customHeight="1">
      <c r="A172" s="484" t="s">
        <v>96</v>
      </c>
      <c r="B172" s="485" t="s">
        <v>159</v>
      </c>
      <c r="J172" s="56"/>
    </row>
    <row r="173" spans="1:21" ht="21" customHeight="1">
      <c r="A173" s="485"/>
      <c r="B173" s="485" t="s">
        <v>161</v>
      </c>
      <c r="J173" s="56"/>
    </row>
    <row r="174" spans="1:21" ht="21" customHeight="1">
      <c r="A174" s="484" t="s">
        <v>97</v>
      </c>
      <c r="B174" s="485" t="s">
        <v>162</v>
      </c>
      <c r="J174" s="56"/>
    </row>
    <row r="175" spans="1:21" ht="21" customHeight="1">
      <c r="A175" s="484" t="s">
        <v>59</v>
      </c>
      <c r="B175" s="490" t="s">
        <v>118</v>
      </c>
      <c r="J175" s="56"/>
      <c r="S175" s="508" t="s">
        <v>98</v>
      </c>
    </row>
    <row r="176" spans="1:21" ht="14.25">
      <c r="S176" s="308" t="s">
        <v>101</v>
      </c>
    </row>
    <row r="178" spans="1:21" ht="28.5">
      <c r="B178" s="486" t="s">
        <v>32</v>
      </c>
      <c r="C178" s="486"/>
      <c r="D178" s="486"/>
      <c r="E178" s="486"/>
      <c r="F178" s="486"/>
      <c r="G178" s="486"/>
      <c r="H178" s="486"/>
      <c r="I178" s="486"/>
      <c r="J178" s="486"/>
      <c r="K178" s="486"/>
      <c r="L178" s="486"/>
      <c r="M178" s="486"/>
      <c r="N178" s="486"/>
      <c r="O178" s="486"/>
      <c r="P178" s="486"/>
      <c r="Q178" s="486"/>
      <c r="R178" s="486"/>
    </row>
    <row r="179" spans="1:21" ht="7.5" customHeight="1">
      <c r="C179" s="56"/>
      <c r="D179" s="56"/>
      <c r="E179" s="56"/>
      <c r="F179" s="56"/>
      <c r="G179" s="56"/>
      <c r="H179" s="56"/>
      <c r="I179" s="56"/>
      <c r="J179" s="56"/>
    </row>
    <row r="180" spans="1:21" ht="15">
      <c r="C180" s="56"/>
      <c r="D180" s="56"/>
      <c r="E180" s="56"/>
      <c r="F180" s="56"/>
      <c r="G180" s="56"/>
      <c r="H180" s="56"/>
      <c r="I180" s="56"/>
      <c r="J180" s="56"/>
    </row>
    <row r="181" spans="1:21" ht="72" customHeight="1">
      <c r="B181" s="487" t="s">
        <v>86</v>
      </c>
      <c r="C181" s="492"/>
      <c r="D181" s="492"/>
      <c r="E181" s="492"/>
      <c r="F181" s="492"/>
      <c r="G181" s="492"/>
      <c r="H181" s="492"/>
      <c r="I181" s="492"/>
      <c r="J181" s="492"/>
      <c r="K181" s="492"/>
      <c r="L181" s="492"/>
      <c r="M181" s="492" t="s">
        <v>87</v>
      </c>
      <c r="N181" s="492"/>
      <c r="O181" s="492"/>
      <c r="P181" s="492"/>
      <c r="Q181" s="492"/>
      <c r="R181" s="505"/>
    </row>
    <row r="182" spans="1:21" ht="72" customHeight="1">
      <c r="B182" s="491"/>
      <c r="C182" s="497"/>
      <c r="D182" s="497"/>
      <c r="E182" s="497"/>
      <c r="F182" s="497"/>
      <c r="G182" s="497"/>
      <c r="H182" s="497"/>
      <c r="I182" s="497"/>
      <c r="J182" s="497"/>
      <c r="K182" s="497"/>
      <c r="L182" s="497"/>
      <c r="M182" s="502"/>
      <c r="N182" s="502"/>
      <c r="O182" s="502"/>
      <c r="P182" s="502"/>
      <c r="Q182" s="502"/>
      <c r="R182" s="507"/>
    </row>
    <row r="183" spans="1:21" ht="14.25">
      <c r="C183" s="56"/>
      <c r="D183" s="56"/>
      <c r="E183" s="56"/>
      <c r="F183" s="56"/>
      <c r="G183" s="56"/>
      <c r="H183" s="56"/>
      <c r="I183" s="56"/>
      <c r="J183" s="56"/>
    </row>
    <row r="184" spans="1:21" ht="16.5" customHeight="1">
      <c r="B184" s="489" t="s">
        <v>95</v>
      </c>
      <c r="C184" s="494" t="s">
        <v>115</v>
      </c>
      <c r="D184" s="494"/>
      <c r="E184" s="494"/>
      <c r="F184" s="494"/>
      <c r="G184" s="494"/>
      <c r="H184" s="494"/>
      <c r="I184" s="494"/>
      <c r="J184" s="494"/>
      <c r="K184" s="494"/>
      <c r="L184" s="494"/>
      <c r="M184" s="60" t="s">
        <v>96</v>
      </c>
      <c r="N184" s="38" t="s">
        <v>45</v>
      </c>
    </row>
    <row r="185" spans="1:21" ht="12.75" customHeight="1">
      <c r="A185" s="34"/>
      <c r="B185" s="34"/>
      <c r="C185" s="494"/>
      <c r="D185" s="494"/>
      <c r="E185" s="494"/>
      <c r="F185" s="494"/>
      <c r="G185" s="494"/>
      <c r="H185" s="494"/>
      <c r="I185" s="494"/>
      <c r="J185" s="494"/>
      <c r="K185" s="494"/>
      <c r="L185" s="494"/>
      <c r="N185" s="59"/>
    </row>
    <row r="186" spans="1:21" ht="17.25" customHeight="1">
      <c r="A186" s="34"/>
      <c r="B186" s="34"/>
      <c r="C186" s="495" t="s">
        <v>172</v>
      </c>
      <c r="D186" s="498">
        <f>'【様式１】選挙運動費用収支報告書（表紙）'!$D$4</f>
        <v>6</v>
      </c>
      <c r="E186" s="498" t="s">
        <v>13</v>
      </c>
      <c r="F186" s="498">
        <f>'【様式１】選挙運動費用収支報告書（表紙）'!$F$4</f>
        <v>4</v>
      </c>
      <c r="G186" s="498" t="s">
        <v>31</v>
      </c>
      <c r="H186" s="498">
        <f>'【様式１】選挙運動費用収支報告書（表紙）'!$H$4</f>
        <v>21</v>
      </c>
      <c r="I186" s="498" t="s">
        <v>72</v>
      </c>
      <c r="J186" s="494" t="s">
        <v>114</v>
      </c>
      <c r="L186" s="494"/>
      <c r="M186" s="501"/>
      <c r="N186" s="499" t="s">
        <v>77</v>
      </c>
      <c r="O186" s="503">
        <f>'【様式１】選挙運動費用収支報告書（表紙）'!$T$8</f>
        <v>0</v>
      </c>
      <c r="P186" s="503"/>
      <c r="Q186" s="503"/>
      <c r="R186" s="503"/>
      <c r="U186" s="191" t="s">
        <v>152</v>
      </c>
    </row>
    <row r="187" spans="1:21" ht="9" customHeight="1">
      <c r="A187" s="34"/>
      <c r="B187" s="34"/>
      <c r="C187" s="494"/>
      <c r="D187" s="494"/>
      <c r="E187" s="494"/>
      <c r="F187" s="494"/>
      <c r="G187" s="494"/>
      <c r="H187" s="494"/>
      <c r="I187" s="494"/>
      <c r="J187" s="494"/>
      <c r="K187" s="494"/>
      <c r="L187" s="494"/>
      <c r="N187" s="59"/>
    </row>
    <row r="188" spans="1:21" ht="17.25" customHeight="1">
      <c r="A188" s="34"/>
      <c r="B188" s="34"/>
      <c r="C188" s="496">
        <f>'【様式１】選挙運動費用収支報告書（表紙）'!$C$6</f>
        <v>0</v>
      </c>
      <c r="D188" s="496"/>
      <c r="E188" s="496"/>
      <c r="F188" s="496"/>
      <c r="G188" s="496"/>
      <c r="H188" s="496"/>
      <c r="I188" s="496"/>
      <c r="J188" s="499" t="s">
        <v>17</v>
      </c>
      <c r="K188" s="494"/>
      <c r="L188" s="494"/>
      <c r="N188" s="59"/>
      <c r="U188" s="191" t="s">
        <v>152</v>
      </c>
    </row>
    <row r="189" spans="1:21" ht="9" customHeight="1">
      <c r="A189" s="34"/>
      <c r="B189" s="34"/>
      <c r="C189" s="494"/>
      <c r="D189" s="494"/>
      <c r="E189" s="494"/>
      <c r="F189" s="494"/>
      <c r="G189" s="494"/>
      <c r="H189" s="494"/>
      <c r="I189" s="494"/>
      <c r="J189" s="494"/>
      <c r="K189" s="494"/>
      <c r="L189" s="494"/>
      <c r="N189" s="59"/>
    </row>
    <row r="190" spans="1:21" ht="16.5" customHeight="1">
      <c r="A190" s="34"/>
      <c r="B190" s="34"/>
      <c r="C190" s="494"/>
      <c r="D190" s="494"/>
      <c r="E190" s="494"/>
      <c r="F190" s="494"/>
      <c r="G190" s="494"/>
      <c r="H190" s="494"/>
      <c r="I190" s="494"/>
      <c r="J190" s="494"/>
      <c r="K190" s="494"/>
      <c r="L190" s="494"/>
      <c r="M190" s="60" t="s">
        <v>97</v>
      </c>
      <c r="N190" s="38" t="s">
        <v>14</v>
      </c>
    </row>
    <row r="191" spans="1:21" ht="12" customHeight="1">
      <c r="A191" s="34"/>
      <c r="B191" s="34"/>
      <c r="C191" s="494"/>
      <c r="D191" s="494"/>
      <c r="E191" s="494"/>
      <c r="F191" s="494"/>
      <c r="G191" s="494"/>
      <c r="H191" s="494"/>
      <c r="I191" s="494"/>
      <c r="J191" s="494"/>
      <c r="K191" s="494"/>
      <c r="L191" s="494"/>
      <c r="N191" s="38"/>
    </row>
    <row r="192" spans="1:21" ht="17.25" customHeight="1">
      <c r="A192" s="34"/>
      <c r="B192" s="34"/>
      <c r="C192" s="494"/>
      <c r="D192" s="494"/>
      <c r="E192" s="494"/>
      <c r="F192" s="494"/>
      <c r="G192" s="494"/>
      <c r="H192" s="494"/>
      <c r="I192" s="494"/>
      <c r="J192" s="494"/>
      <c r="K192" s="494"/>
      <c r="L192" s="494"/>
      <c r="M192" s="501"/>
      <c r="N192" s="499" t="s">
        <v>77</v>
      </c>
      <c r="O192" s="503">
        <f>'【様式５】支出の部（計）'!$H$24</f>
        <v>0</v>
      </c>
      <c r="P192" s="503"/>
      <c r="Q192" s="503"/>
      <c r="R192" s="503"/>
      <c r="S192" s="59"/>
      <c r="U192" s="191" t="s">
        <v>152</v>
      </c>
    </row>
    <row r="193" spans="1:19" ht="15" customHeight="1">
      <c r="A193" s="34"/>
      <c r="B193" s="34"/>
      <c r="C193" s="494"/>
      <c r="D193" s="494"/>
      <c r="E193" s="494"/>
      <c r="F193" s="494"/>
      <c r="G193" s="494"/>
      <c r="H193" s="494"/>
      <c r="I193" s="494"/>
      <c r="J193" s="494"/>
      <c r="K193" s="494"/>
      <c r="L193" s="494"/>
      <c r="N193" s="56"/>
      <c r="O193" s="504"/>
      <c r="P193" s="504"/>
      <c r="Q193" s="504"/>
      <c r="R193" s="504"/>
    </row>
    <row r="194" spans="1:19" ht="21" customHeight="1">
      <c r="A194" s="66" t="s">
        <v>78</v>
      </c>
      <c r="B194" s="66"/>
      <c r="J194" s="56"/>
    </row>
    <row r="195" spans="1:19" ht="21" customHeight="1">
      <c r="A195" s="484" t="s">
        <v>95</v>
      </c>
      <c r="B195" s="485" t="s">
        <v>158</v>
      </c>
      <c r="J195" s="56"/>
    </row>
    <row r="196" spans="1:19" ht="18" customHeight="1">
      <c r="A196" s="485"/>
      <c r="B196" s="485" t="s">
        <v>187</v>
      </c>
      <c r="J196" s="56"/>
    </row>
    <row r="197" spans="1:19" ht="21" customHeight="1">
      <c r="A197" s="484" t="s">
        <v>96</v>
      </c>
      <c r="B197" s="485" t="s">
        <v>159</v>
      </c>
      <c r="J197" s="56"/>
    </row>
    <row r="198" spans="1:19" ht="21" customHeight="1">
      <c r="A198" s="485"/>
      <c r="B198" s="485" t="s">
        <v>161</v>
      </c>
      <c r="J198" s="56"/>
    </row>
    <row r="199" spans="1:19" ht="21" customHeight="1">
      <c r="A199" s="484" t="s">
        <v>97</v>
      </c>
      <c r="B199" s="485" t="s">
        <v>162</v>
      </c>
      <c r="J199" s="56"/>
    </row>
    <row r="200" spans="1:19" ht="21" customHeight="1">
      <c r="A200" s="484" t="s">
        <v>59</v>
      </c>
      <c r="B200" s="490" t="s">
        <v>118</v>
      </c>
      <c r="J200" s="56"/>
      <c r="S200" s="508" t="s">
        <v>165</v>
      </c>
    </row>
    <row r="201" spans="1:19" ht="14.25">
      <c r="S201" s="308" t="s">
        <v>101</v>
      </c>
    </row>
    <row r="203" spans="1:19" ht="28.5">
      <c r="B203" s="486" t="s">
        <v>32</v>
      </c>
      <c r="C203" s="486"/>
      <c r="D203" s="486"/>
      <c r="E203" s="486"/>
      <c r="F203" s="486"/>
      <c r="G203" s="486"/>
      <c r="H203" s="486"/>
      <c r="I203" s="486"/>
      <c r="J203" s="486"/>
      <c r="K203" s="486"/>
      <c r="L203" s="486"/>
      <c r="M203" s="486"/>
      <c r="N203" s="486"/>
      <c r="O203" s="486"/>
      <c r="P203" s="486"/>
      <c r="Q203" s="486"/>
      <c r="R203" s="486"/>
    </row>
    <row r="204" spans="1:19" ht="7.5" customHeight="1">
      <c r="C204" s="56"/>
      <c r="D204" s="56"/>
      <c r="E204" s="56"/>
      <c r="F204" s="56"/>
      <c r="G204" s="56"/>
      <c r="H204" s="56"/>
      <c r="I204" s="56"/>
      <c r="J204" s="56"/>
    </row>
    <row r="205" spans="1:19" ht="15">
      <c r="C205" s="56"/>
      <c r="D205" s="56"/>
      <c r="E205" s="56"/>
      <c r="F205" s="56"/>
      <c r="G205" s="56"/>
      <c r="H205" s="56"/>
      <c r="I205" s="56"/>
      <c r="J205" s="56"/>
    </row>
    <row r="206" spans="1:19" ht="72" customHeight="1">
      <c r="B206" s="487" t="s">
        <v>86</v>
      </c>
      <c r="C206" s="492"/>
      <c r="D206" s="492"/>
      <c r="E206" s="492"/>
      <c r="F206" s="492"/>
      <c r="G206" s="492"/>
      <c r="H206" s="492"/>
      <c r="I206" s="492"/>
      <c r="J206" s="492"/>
      <c r="K206" s="492"/>
      <c r="L206" s="492"/>
      <c r="M206" s="492" t="s">
        <v>87</v>
      </c>
      <c r="N206" s="492"/>
      <c r="O206" s="492"/>
      <c r="P206" s="492"/>
      <c r="Q206" s="492"/>
      <c r="R206" s="505"/>
    </row>
    <row r="207" spans="1:19" ht="72" customHeight="1">
      <c r="B207" s="491"/>
      <c r="C207" s="497"/>
      <c r="D207" s="497"/>
      <c r="E207" s="497"/>
      <c r="F207" s="497"/>
      <c r="G207" s="497"/>
      <c r="H207" s="497"/>
      <c r="I207" s="497"/>
      <c r="J207" s="497"/>
      <c r="K207" s="497"/>
      <c r="L207" s="497"/>
      <c r="M207" s="502"/>
      <c r="N207" s="502"/>
      <c r="O207" s="502"/>
      <c r="P207" s="502"/>
      <c r="Q207" s="502"/>
      <c r="R207" s="507"/>
    </row>
    <row r="208" spans="1:19" ht="14.25">
      <c r="C208" s="56"/>
      <c r="D208" s="56"/>
      <c r="E208" s="56"/>
      <c r="F208" s="56"/>
      <c r="G208" s="56"/>
      <c r="H208" s="56"/>
      <c r="I208" s="56"/>
      <c r="J208" s="56"/>
    </row>
    <row r="209" spans="1:21" ht="16.5" customHeight="1">
      <c r="B209" s="489" t="s">
        <v>95</v>
      </c>
      <c r="C209" s="494" t="s">
        <v>115</v>
      </c>
      <c r="D209" s="494"/>
      <c r="E209" s="494"/>
      <c r="F209" s="494"/>
      <c r="G209" s="494"/>
      <c r="H209" s="494"/>
      <c r="I209" s="494"/>
      <c r="J209" s="494"/>
      <c r="K209" s="494"/>
      <c r="L209" s="494"/>
      <c r="M209" s="60" t="s">
        <v>96</v>
      </c>
      <c r="N209" s="38" t="s">
        <v>45</v>
      </c>
    </row>
    <row r="210" spans="1:21" ht="12.75" customHeight="1">
      <c r="A210" s="34"/>
      <c r="B210" s="34"/>
      <c r="C210" s="494"/>
      <c r="D210" s="494"/>
      <c r="E210" s="494"/>
      <c r="F210" s="494"/>
      <c r="G210" s="494"/>
      <c r="H210" s="494"/>
      <c r="I210" s="494"/>
      <c r="J210" s="494"/>
      <c r="K210" s="494"/>
      <c r="L210" s="494"/>
      <c r="N210" s="59"/>
    </row>
    <row r="211" spans="1:21" ht="17.25" customHeight="1">
      <c r="A211" s="34"/>
      <c r="B211" s="34"/>
      <c r="C211" s="495" t="s">
        <v>172</v>
      </c>
      <c r="D211" s="498">
        <f>'【様式１】選挙運動費用収支報告書（表紙）'!$D$4</f>
        <v>6</v>
      </c>
      <c r="E211" s="498" t="s">
        <v>13</v>
      </c>
      <c r="F211" s="498">
        <f>'【様式１】選挙運動費用収支報告書（表紙）'!$F$4</f>
        <v>4</v>
      </c>
      <c r="G211" s="498" t="s">
        <v>31</v>
      </c>
      <c r="H211" s="498">
        <f>'【様式１】選挙運動費用収支報告書（表紙）'!$H$4</f>
        <v>21</v>
      </c>
      <c r="I211" s="498" t="s">
        <v>72</v>
      </c>
      <c r="J211" s="494" t="s">
        <v>114</v>
      </c>
      <c r="L211" s="494"/>
      <c r="M211" s="501"/>
      <c r="N211" s="499" t="s">
        <v>77</v>
      </c>
      <c r="O211" s="503">
        <f>'【様式１】選挙運動費用収支報告書（表紙）'!$T$8</f>
        <v>0</v>
      </c>
      <c r="P211" s="503"/>
      <c r="Q211" s="503"/>
      <c r="R211" s="503"/>
      <c r="U211" s="191" t="s">
        <v>152</v>
      </c>
    </row>
    <row r="212" spans="1:21" ht="9" customHeight="1">
      <c r="A212" s="34"/>
      <c r="B212" s="34"/>
      <c r="C212" s="494"/>
      <c r="D212" s="494"/>
      <c r="E212" s="494"/>
      <c r="F212" s="494"/>
      <c r="G212" s="494"/>
      <c r="H212" s="494"/>
      <c r="I212" s="494"/>
      <c r="J212" s="494"/>
      <c r="K212" s="494"/>
      <c r="L212" s="494"/>
      <c r="N212" s="59"/>
    </row>
    <row r="213" spans="1:21" ht="17.25" customHeight="1">
      <c r="A213" s="34"/>
      <c r="B213" s="34"/>
      <c r="C213" s="496">
        <f>'【様式１】選挙運動費用収支報告書（表紙）'!$C$6</f>
        <v>0</v>
      </c>
      <c r="D213" s="496"/>
      <c r="E213" s="496"/>
      <c r="F213" s="496"/>
      <c r="G213" s="496"/>
      <c r="H213" s="496"/>
      <c r="I213" s="496"/>
      <c r="J213" s="499" t="s">
        <v>17</v>
      </c>
      <c r="K213" s="494"/>
      <c r="L213" s="494"/>
      <c r="N213" s="59"/>
      <c r="U213" s="191" t="s">
        <v>152</v>
      </c>
    </row>
    <row r="214" spans="1:21" ht="9" customHeight="1">
      <c r="A214" s="34"/>
      <c r="B214" s="34"/>
      <c r="C214" s="494"/>
      <c r="D214" s="494"/>
      <c r="E214" s="494"/>
      <c r="F214" s="494"/>
      <c r="G214" s="494"/>
      <c r="H214" s="494"/>
      <c r="I214" s="494"/>
      <c r="J214" s="494"/>
      <c r="K214" s="494"/>
      <c r="L214" s="494"/>
      <c r="N214" s="59"/>
    </row>
    <row r="215" spans="1:21" ht="16.5" customHeight="1">
      <c r="A215" s="34"/>
      <c r="B215" s="34"/>
      <c r="C215" s="494"/>
      <c r="D215" s="494"/>
      <c r="E215" s="494"/>
      <c r="F215" s="494"/>
      <c r="G215" s="494"/>
      <c r="H215" s="494"/>
      <c r="I215" s="494"/>
      <c r="J215" s="494"/>
      <c r="K215" s="494"/>
      <c r="L215" s="494"/>
      <c r="M215" s="60" t="s">
        <v>97</v>
      </c>
      <c r="N215" s="38" t="s">
        <v>14</v>
      </c>
    </row>
    <row r="216" spans="1:21" ht="12" customHeight="1">
      <c r="A216" s="34"/>
      <c r="B216" s="34"/>
      <c r="C216" s="494"/>
      <c r="D216" s="494"/>
      <c r="E216" s="494"/>
      <c r="F216" s="494"/>
      <c r="G216" s="494"/>
      <c r="H216" s="494"/>
      <c r="I216" s="494"/>
      <c r="J216" s="494"/>
      <c r="K216" s="494"/>
      <c r="L216" s="494"/>
      <c r="N216" s="38"/>
    </row>
    <row r="217" spans="1:21" ht="17.25" customHeight="1">
      <c r="A217" s="34"/>
      <c r="B217" s="34"/>
      <c r="C217" s="494"/>
      <c r="D217" s="494"/>
      <c r="E217" s="494"/>
      <c r="F217" s="494"/>
      <c r="G217" s="494"/>
      <c r="H217" s="494"/>
      <c r="I217" s="494"/>
      <c r="J217" s="494"/>
      <c r="K217" s="494"/>
      <c r="L217" s="494"/>
      <c r="M217" s="501"/>
      <c r="N217" s="499" t="s">
        <v>77</v>
      </c>
      <c r="O217" s="503">
        <f>'【様式５】支出の部（計）'!$H$24</f>
        <v>0</v>
      </c>
      <c r="P217" s="503"/>
      <c r="Q217" s="503"/>
      <c r="R217" s="503"/>
      <c r="S217" s="59"/>
      <c r="U217" s="191" t="s">
        <v>152</v>
      </c>
    </row>
    <row r="218" spans="1:21" ht="15" customHeight="1">
      <c r="A218" s="34"/>
      <c r="B218" s="34"/>
      <c r="C218" s="494"/>
      <c r="D218" s="494"/>
      <c r="E218" s="494"/>
      <c r="F218" s="494"/>
      <c r="G218" s="494"/>
      <c r="H218" s="494"/>
      <c r="I218" s="494"/>
      <c r="J218" s="494"/>
      <c r="K218" s="494"/>
      <c r="L218" s="494"/>
      <c r="N218" s="56"/>
      <c r="O218" s="504"/>
      <c r="P218" s="504"/>
      <c r="Q218" s="504"/>
      <c r="R218" s="504"/>
    </row>
    <row r="219" spans="1:21" ht="21" customHeight="1">
      <c r="A219" s="66" t="s">
        <v>78</v>
      </c>
      <c r="B219" s="66"/>
      <c r="J219" s="56"/>
    </row>
    <row r="220" spans="1:21" ht="21" customHeight="1">
      <c r="A220" s="484" t="s">
        <v>95</v>
      </c>
      <c r="B220" s="485" t="s">
        <v>158</v>
      </c>
      <c r="J220" s="56"/>
    </row>
    <row r="221" spans="1:21" ht="18" customHeight="1">
      <c r="A221" s="485"/>
      <c r="B221" s="485" t="s">
        <v>187</v>
      </c>
      <c r="J221" s="56"/>
    </row>
    <row r="222" spans="1:21" ht="21" customHeight="1">
      <c r="A222" s="484" t="s">
        <v>96</v>
      </c>
      <c r="B222" s="485" t="s">
        <v>159</v>
      </c>
      <c r="J222" s="56"/>
    </row>
    <row r="223" spans="1:21" ht="21" customHeight="1">
      <c r="A223" s="485"/>
      <c r="B223" s="485" t="s">
        <v>161</v>
      </c>
      <c r="J223" s="56"/>
    </row>
    <row r="224" spans="1:21" ht="21" customHeight="1">
      <c r="A224" s="484" t="s">
        <v>97</v>
      </c>
      <c r="B224" s="485" t="s">
        <v>162</v>
      </c>
      <c r="J224" s="56"/>
    </row>
    <row r="225" spans="1:21" ht="21" customHeight="1">
      <c r="A225" s="484" t="s">
        <v>59</v>
      </c>
      <c r="B225" s="490" t="s">
        <v>118</v>
      </c>
      <c r="J225" s="56"/>
      <c r="S225" s="508" t="s">
        <v>195</v>
      </c>
    </row>
    <row r="226" spans="1:21" ht="14.25">
      <c r="S226" s="308" t="s">
        <v>101</v>
      </c>
    </row>
    <row r="228" spans="1:21" ht="28.5">
      <c r="B228" s="486" t="s">
        <v>32</v>
      </c>
      <c r="C228" s="486"/>
      <c r="D228" s="486"/>
      <c r="E228" s="486"/>
      <c r="F228" s="486"/>
      <c r="G228" s="486"/>
      <c r="H228" s="486"/>
      <c r="I228" s="486"/>
      <c r="J228" s="486"/>
      <c r="K228" s="486"/>
      <c r="L228" s="486"/>
      <c r="M228" s="486"/>
      <c r="N228" s="486"/>
      <c r="O228" s="486"/>
      <c r="P228" s="486"/>
      <c r="Q228" s="486"/>
      <c r="R228" s="486"/>
    </row>
    <row r="229" spans="1:21" ht="7.5" customHeight="1">
      <c r="C229" s="56"/>
      <c r="D229" s="56"/>
      <c r="E229" s="56"/>
      <c r="F229" s="56"/>
      <c r="G229" s="56"/>
      <c r="H229" s="56"/>
      <c r="I229" s="56"/>
      <c r="J229" s="56"/>
    </row>
    <row r="230" spans="1:21" ht="15">
      <c r="C230" s="56"/>
      <c r="D230" s="56"/>
      <c r="E230" s="56"/>
      <c r="F230" s="56"/>
      <c r="G230" s="56"/>
      <c r="H230" s="56"/>
      <c r="I230" s="56"/>
      <c r="J230" s="56"/>
    </row>
    <row r="231" spans="1:21" ht="72" customHeight="1">
      <c r="B231" s="487" t="s">
        <v>86</v>
      </c>
      <c r="C231" s="492"/>
      <c r="D231" s="492"/>
      <c r="E231" s="492"/>
      <c r="F231" s="492"/>
      <c r="G231" s="492"/>
      <c r="H231" s="492"/>
      <c r="I231" s="492"/>
      <c r="J231" s="492"/>
      <c r="K231" s="492"/>
      <c r="L231" s="492"/>
      <c r="M231" s="492" t="s">
        <v>87</v>
      </c>
      <c r="N231" s="492"/>
      <c r="O231" s="492"/>
      <c r="P231" s="492"/>
      <c r="Q231" s="492"/>
      <c r="R231" s="505"/>
    </row>
    <row r="232" spans="1:21" ht="72" customHeight="1">
      <c r="B232" s="491"/>
      <c r="C232" s="497"/>
      <c r="D232" s="497"/>
      <c r="E232" s="497"/>
      <c r="F232" s="497"/>
      <c r="G232" s="497"/>
      <c r="H232" s="497"/>
      <c r="I232" s="497"/>
      <c r="J232" s="497"/>
      <c r="K232" s="497"/>
      <c r="L232" s="497"/>
      <c r="M232" s="502"/>
      <c r="N232" s="502"/>
      <c r="O232" s="502"/>
      <c r="P232" s="502"/>
      <c r="Q232" s="502"/>
      <c r="R232" s="507"/>
    </row>
    <row r="233" spans="1:21" ht="14.25">
      <c r="C233" s="56"/>
      <c r="D233" s="56"/>
      <c r="E233" s="56"/>
      <c r="F233" s="56"/>
      <c r="G233" s="56"/>
      <c r="H233" s="56"/>
      <c r="I233" s="56"/>
      <c r="J233" s="56"/>
    </row>
    <row r="234" spans="1:21" ht="16.5" customHeight="1">
      <c r="B234" s="489" t="s">
        <v>95</v>
      </c>
      <c r="C234" s="494" t="s">
        <v>115</v>
      </c>
      <c r="D234" s="494"/>
      <c r="E234" s="494"/>
      <c r="F234" s="494"/>
      <c r="G234" s="494"/>
      <c r="H234" s="494"/>
      <c r="I234" s="494"/>
      <c r="J234" s="494"/>
      <c r="K234" s="494"/>
      <c r="L234" s="494"/>
      <c r="M234" s="60" t="s">
        <v>96</v>
      </c>
      <c r="N234" s="38" t="s">
        <v>45</v>
      </c>
    </row>
    <row r="235" spans="1:21" ht="12.75" customHeight="1">
      <c r="A235" s="34"/>
      <c r="B235" s="34"/>
      <c r="C235" s="494"/>
      <c r="D235" s="494"/>
      <c r="E235" s="494"/>
      <c r="F235" s="494"/>
      <c r="G235" s="494"/>
      <c r="H235" s="494"/>
      <c r="I235" s="494"/>
      <c r="J235" s="494"/>
      <c r="K235" s="494"/>
      <c r="L235" s="494"/>
      <c r="N235" s="59"/>
    </row>
    <row r="236" spans="1:21" ht="17.25" customHeight="1">
      <c r="A236" s="34"/>
      <c r="B236" s="34"/>
      <c r="C236" s="495" t="s">
        <v>172</v>
      </c>
      <c r="D236" s="498">
        <f>'【様式１】選挙運動費用収支報告書（表紙）'!$D$4</f>
        <v>6</v>
      </c>
      <c r="E236" s="498" t="s">
        <v>13</v>
      </c>
      <c r="F236" s="498">
        <f>'【様式１】選挙運動費用収支報告書（表紙）'!$F$4</f>
        <v>4</v>
      </c>
      <c r="G236" s="498" t="s">
        <v>31</v>
      </c>
      <c r="H236" s="498">
        <f>'【様式１】選挙運動費用収支報告書（表紙）'!$H$4</f>
        <v>21</v>
      </c>
      <c r="I236" s="498" t="s">
        <v>72</v>
      </c>
      <c r="J236" s="494" t="s">
        <v>114</v>
      </c>
      <c r="L236" s="494"/>
      <c r="M236" s="501"/>
      <c r="N236" s="499" t="s">
        <v>77</v>
      </c>
      <c r="O236" s="503">
        <f>'【様式１】選挙運動費用収支報告書（表紙）'!$T$8</f>
        <v>0</v>
      </c>
      <c r="P236" s="503"/>
      <c r="Q236" s="503"/>
      <c r="R236" s="503"/>
      <c r="U236" s="191" t="s">
        <v>152</v>
      </c>
    </row>
    <row r="237" spans="1:21" ht="9" customHeight="1">
      <c r="A237" s="34"/>
      <c r="B237" s="34"/>
      <c r="C237" s="494"/>
      <c r="D237" s="494"/>
      <c r="E237" s="494"/>
      <c r="F237" s="494"/>
      <c r="G237" s="494"/>
      <c r="H237" s="494"/>
      <c r="I237" s="494"/>
      <c r="J237" s="494"/>
      <c r="K237" s="494"/>
      <c r="L237" s="494"/>
      <c r="N237" s="59"/>
    </row>
    <row r="238" spans="1:21" ht="17.25" customHeight="1">
      <c r="A238" s="34"/>
      <c r="B238" s="34"/>
      <c r="C238" s="496">
        <f>'【様式１】選挙運動費用収支報告書（表紙）'!$C$6</f>
        <v>0</v>
      </c>
      <c r="D238" s="496"/>
      <c r="E238" s="496"/>
      <c r="F238" s="496"/>
      <c r="G238" s="496"/>
      <c r="H238" s="496"/>
      <c r="I238" s="496"/>
      <c r="J238" s="499" t="s">
        <v>17</v>
      </c>
      <c r="K238" s="494"/>
      <c r="L238" s="494"/>
      <c r="N238" s="59"/>
      <c r="U238" s="191" t="s">
        <v>152</v>
      </c>
    </row>
    <row r="239" spans="1:21" ht="9" customHeight="1">
      <c r="A239" s="34"/>
      <c r="B239" s="34"/>
      <c r="C239" s="494"/>
      <c r="D239" s="494"/>
      <c r="E239" s="494"/>
      <c r="F239" s="494"/>
      <c r="G239" s="494"/>
      <c r="H239" s="494"/>
      <c r="I239" s="494"/>
      <c r="J239" s="494"/>
      <c r="K239" s="494"/>
      <c r="L239" s="494"/>
      <c r="N239" s="59"/>
    </row>
    <row r="240" spans="1:21" ht="16.5" customHeight="1">
      <c r="A240" s="34"/>
      <c r="B240" s="34"/>
      <c r="C240" s="494"/>
      <c r="D240" s="494"/>
      <c r="E240" s="494"/>
      <c r="F240" s="494"/>
      <c r="G240" s="494"/>
      <c r="H240" s="494"/>
      <c r="I240" s="494"/>
      <c r="J240" s="494"/>
      <c r="K240" s="494"/>
      <c r="L240" s="494"/>
      <c r="M240" s="60" t="s">
        <v>97</v>
      </c>
      <c r="N240" s="38" t="s">
        <v>14</v>
      </c>
    </row>
    <row r="241" spans="1:21" ht="12" customHeight="1">
      <c r="A241" s="34"/>
      <c r="B241" s="34"/>
      <c r="C241" s="494"/>
      <c r="D241" s="494"/>
      <c r="E241" s="494"/>
      <c r="F241" s="494"/>
      <c r="G241" s="494"/>
      <c r="H241" s="494"/>
      <c r="I241" s="494"/>
      <c r="J241" s="494"/>
      <c r="K241" s="494"/>
      <c r="L241" s="494"/>
      <c r="N241" s="38"/>
    </row>
    <row r="242" spans="1:21" ht="17.25" customHeight="1">
      <c r="A242" s="34"/>
      <c r="B242" s="34"/>
      <c r="C242" s="494"/>
      <c r="D242" s="494"/>
      <c r="E242" s="494"/>
      <c r="F242" s="494"/>
      <c r="G242" s="494"/>
      <c r="H242" s="494"/>
      <c r="I242" s="494"/>
      <c r="J242" s="494"/>
      <c r="K242" s="494"/>
      <c r="L242" s="494"/>
      <c r="M242" s="501"/>
      <c r="N242" s="499" t="s">
        <v>77</v>
      </c>
      <c r="O242" s="503">
        <f>'【様式５】支出の部（計）'!$H$24</f>
        <v>0</v>
      </c>
      <c r="P242" s="503"/>
      <c r="Q242" s="503"/>
      <c r="R242" s="503"/>
      <c r="S242" s="59"/>
      <c r="U242" s="191" t="s">
        <v>152</v>
      </c>
    </row>
    <row r="243" spans="1:21" ht="15" customHeight="1">
      <c r="A243" s="34"/>
      <c r="B243" s="34"/>
      <c r="C243" s="494"/>
      <c r="D243" s="494"/>
      <c r="E243" s="494"/>
      <c r="F243" s="494"/>
      <c r="G243" s="494"/>
      <c r="H243" s="494"/>
      <c r="I243" s="494"/>
      <c r="J243" s="494"/>
      <c r="K243" s="494"/>
      <c r="L243" s="494"/>
      <c r="N243" s="56"/>
      <c r="O243" s="504"/>
      <c r="P243" s="504"/>
      <c r="Q243" s="504"/>
      <c r="R243" s="504"/>
    </row>
    <row r="244" spans="1:21" ht="21" customHeight="1">
      <c r="A244" s="66" t="s">
        <v>78</v>
      </c>
      <c r="B244" s="66"/>
      <c r="J244" s="56"/>
    </row>
    <row r="245" spans="1:21" ht="21" customHeight="1">
      <c r="A245" s="484" t="s">
        <v>95</v>
      </c>
      <c r="B245" s="485" t="s">
        <v>158</v>
      </c>
      <c r="J245" s="56"/>
    </row>
    <row r="246" spans="1:21" ht="18" customHeight="1">
      <c r="A246" s="485"/>
      <c r="B246" s="485" t="s">
        <v>187</v>
      </c>
      <c r="J246" s="56"/>
    </row>
    <row r="247" spans="1:21" ht="21" customHeight="1">
      <c r="A247" s="484" t="s">
        <v>96</v>
      </c>
      <c r="B247" s="485" t="s">
        <v>159</v>
      </c>
      <c r="J247" s="56"/>
    </row>
    <row r="248" spans="1:21" ht="21" customHeight="1">
      <c r="A248" s="485"/>
      <c r="B248" s="485" t="s">
        <v>161</v>
      </c>
      <c r="J248" s="56"/>
    </row>
    <row r="249" spans="1:21" ht="21" customHeight="1">
      <c r="A249" s="484" t="s">
        <v>97</v>
      </c>
      <c r="B249" s="485" t="s">
        <v>162</v>
      </c>
      <c r="J249" s="56"/>
    </row>
    <row r="250" spans="1:21" ht="21" customHeight="1">
      <c r="A250" s="484" t="s">
        <v>59</v>
      </c>
      <c r="B250" s="490" t="s">
        <v>118</v>
      </c>
      <c r="J250" s="56"/>
      <c r="S250" s="508" t="s">
        <v>196</v>
      </c>
    </row>
    <row r="251" spans="1:21" ht="14.25">
      <c r="S251" s="308" t="s">
        <v>101</v>
      </c>
    </row>
    <row r="253" spans="1:21" ht="28.5">
      <c r="B253" s="486" t="s">
        <v>32</v>
      </c>
      <c r="C253" s="486"/>
      <c r="D253" s="486"/>
      <c r="E253" s="486"/>
      <c r="F253" s="486"/>
      <c r="G253" s="486"/>
      <c r="H253" s="486"/>
      <c r="I253" s="486"/>
      <c r="J253" s="486"/>
      <c r="K253" s="486"/>
      <c r="L253" s="486"/>
      <c r="M253" s="486"/>
      <c r="N253" s="486"/>
      <c r="O253" s="486"/>
      <c r="P253" s="486"/>
      <c r="Q253" s="486"/>
      <c r="R253" s="486"/>
    </row>
    <row r="254" spans="1:21" ht="7.5" customHeight="1">
      <c r="C254" s="56"/>
      <c r="D254" s="56"/>
      <c r="E254" s="56"/>
      <c r="F254" s="56"/>
      <c r="G254" s="56"/>
      <c r="H254" s="56"/>
      <c r="I254" s="56"/>
      <c r="J254" s="56"/>
    </row>
    <row r="255" spans="1:21" ht="15">
      <c r="C255" s="56"/>
      <c r="D255" s="56"/>
      <c r="E255" s="56"/>
      <c r="F255" s="56"/>
      <c r="G255" s="56"/>
      <c r="H255" s="56"/>
      <c r="I255" s="56"/>
      <c r="J255" s="56"/>
    </row>
    <row r="256" spans="1:21" ht="72" customHeight="1">
      <c r="B256" s="487" t="s">
        <v>86</v>
      </c>
      <c r="C256" s="492"/>
      <c r="D256" s="492"/>
      <c r="E256" s="492"/>
      <c r="F256" s="492"/>
      <c r="G256" s="492"/>
      <c r="H256" s="492"/>
      <c r="I256" s="492"/>
      <c r="J256" s="492"/>
      <c r="K256" s="492"/>
      <c r="L256" s="492"/>
      <c r="M256" s="492" t="s">
        <v>87</v>
      </c>
      <c r="N256" s="492"/>
      <c r="O256" s="492"/>
      <c r="P256" s="492"/>
      <c r="Q256" s="492"/>
      <c r="R256" s="505"/>
    </row>
    <row r="257" spans="1:21" ht="72" customHeight="1">
      <c r="B257" s="491"/>
      <c r="C257" s="497"/>
      <c r="D257" s="497"/>
      <c r="E257" s="497"/>
      <c r="F257" s="497"/>
      <c r="G257" s="497"/>
      <c r="H257" s="497"/>
      <c r="I257" s="497"/>
      <c r="J257" s="497"/>
      <c r="K257" s="497"/>
      <c r="L257" s="497"/>
      <c r="M257" s="502"/>
      <c r="N257" s="502"/>
      <c r="O257" s="502"/>
      <c r="P257" s="502"/>
      <c r="Q257" s="502"/>
      <c r="R257" s="507"/>
    </row>
    <row r="258" spans="1:21" ht="14.25">
      <c r="C258" s="56"/>
      <c r="D258" s="56"/>
      <c r="E258" s="56"/>
      <c r="F258" s="56"/>
      <c r="G258" s="56"/>
      <c r="H258" s="56"/>
      <c r="I258" s="56"/>
      <c r="J258" s="56"/>
    </row>
    <row r="259" spans="1:21" ht="16.5" customHeight="1">
      <c r="B259" s="489" t="s">
        <v>95</v>
      </c>
      <c r="C259" s="494" t="s">
        <v>115</v>
      </c>
      <c r="D259" s="494"/>
      <c r="E259" s="494"/>
      <c r="F259" s="494"/>
      <c r="G259" s="494"/>
      <c r="H259" s="494"/>
      <c r="I259" s="494"/>
      <c r="J259" s="494"/>
      <c r="K259" s="494"/>
      <c r="L259" s="494"/>
      <c r="M259" s="60" t="s">
        <v>96</v>
      </c>
      <c r="N259" s="38" t="s">
        <v>45</v>
      </c>
    </row>
    <row r="260" spans="1:21" ht="12.75" customHeight="1">
      <c r="A260" s="34"/>
      <c r="B260" s="34"/>
      <c r="C260" s="494"/>
      <c r="D260" s="494"/>
      <c r="E260" s="494"/>
      <c r="F260" s="494"/>
      <c r="G260" s="494"/>
      <c r="H260" s="494"/>
      <c r="I260" s="494"/>
      <c r="J260" s="494"/>
      <c r="K260" s="494"/>
      <c r="L260" s="494"/>
      <c r="N260" s="59"/>
    </row>
    <row r="261" spans="1:21" ht="17.25" customHeight="1">
      <c r="A261" s="34"/>
      <c r="B261" s="34"/>
      <c r="C261" s="495" t="s">
        <v>172</v>
      </c>
      <c r="D261" s="498">
        <f>'【様式１】選挙運動費用収支報告書（表紙）'!$D$4</f>
        <v>6</v>
      </c>
      <c r="E261" s="498" t="s">
        <v>13</v>
      </c>
      <c r="F261" s="498">
        <f>'【様式１】選挙運動費用収支報告書（表紙）'!$F$4</f>
        <v>4</v>
      </c>
      <c r="G261" s="498" t="s">
        <v>31</v>
      </c>
      <c r="H261" s="498">
        <f>'【様式１】選挙運動費用収支報告書（表紙）'!$H$4</f>
        <v>21</v>
      </c>
      <c r="I261" s="498" t="s">
        <v>72</v>
      </c>
      <c r="J261" s="494" t="s">
        <v>114</v>
      </c>
      <c r="L261" s="494"/>
      <c r="M261" s="501"/>
      <c r="N261" s="499" t="s">
        <v>77</v>
      </c>
      <c r="O261" s="503">
        <f>'【様式１】選挙運動費用収支報告書（表紙）'!$T$8</f>
        <v>0</v>
      </c>
      <c r="P261" s="503"/>
      <c r="Q261" s="503"/>
      <c r="R261" s="503"/>
      <c r="U261" s="191" t="s">
        <v>152</v>
      </c>
    </row>
    <row r="262" spans="1:21" ht="9" customHeight="1">
      <c r="A262" s="34"/>
      <c r="B262" s="34"/>
      <c r="C262" s="494"/>
      <c r="D262" s="494"/>
      <c r="E262" s="494"/>
      <c r="F262" s="494"/>
      <c r="G262" s="494"/>
      <c r="H262" s="494"/>
      <c r="I262" s="494"/>
      <c r="J262" s="494"/>
      <c r="K262" s="494"/>
      <c r="L262" s="494"/>
      <c r="N262" s="59"/>
    </row>
    <row r="263" spans="1:21" ht="17.25" customHeight="1">
      <c r="A263" s="34"/>
      <c r="B263" s="34"/>
      <c r="C263" s="496">
        <f>'【様式１】選挙運動費用収支報告書（表紙）'!$C$6</f>
        <v>0</v>
      </c>
      <c r="D263" s="496"/>
      <c r="E263" s="496"/>
      <c r="F263" s="496"/>
      <c r="G263" s="496"/>
      <c r="H263" s="496"/>
      <c r="I263" s="496"/>
      <c r="J263" s="499" t="s">
        <v>17</v>
      </c>
      <c r="K263" s="494"/>
      <c r="L263" s="494"/>
      <c r="N263" s="59"/>
      <c r="U263" s="191" t="s">
        <v>152</v>
      </c>
    </row>
    <row r="264" spans="1:21" ht="9" customHeight="1">
      <c r="A264" s="34"/>
      <c r="B264" s="34"/>
      <c r="C264" s="494"/>
      <c r="D264" s="494"/>
      <c r="E264" s="494"/>
      <c r="F264" s="494"/>
      <c r="G264" s="494"/>
      <c r="H264" s="494"/>
      <c r="I264" s="494"/>
      <c r="J264" s="494"/>
      <c r="K264" s="494"/>
      <c r="L264" s="494"/>
      <c r="N264" s="59"/>
    </row>
    <row r="265" spans="1:21" ht="16.5" customHeight="1">
      <c r="A265" s="34"/>
      <c r="B265" s="34"/>
      <c r="C265" s="494"/>
      <c r="D265" s="494"/>
      <c r="E265" s="494"/>
      <c r="F265" s="494"/>
      <c r="G265" s="494"/>
      <c r="H265" s="494"/>
      <c r="I265" s="494"/>
      <c r="J265" s="494"/>
      <c r="K265" s="494"/>
      <c r="L265" s="494"/>
      <c r="M265" s="60" t="s">
        <v>97</v>
      </c>
      <c r="N265" s="38" t="s">
        <v>14</v>
      </c>
    </row>
    <row r="266" spans="1:21" ht="12" customHeight="1">
      <c r="A266" s="34"/>
      <c r="B266" s="34"/>
      <c r="C266" s="494"/>
      <c r="D266" s="494"/>
      <c r="E266" s="494"/>
      <c r="F266" s="494"/>
      <c r="G266" s="494"/>
      <c r="H266" s="494"/>
      <c r="I266" s="494"/>
      <c r="J266" s="494"/>
      <c r="K266" s="494"/>
      <c r="L266" s="494"/>
      <c r="N266" s="38"/>
    </row>
    <row r="267" spans="1:21" ht="17.25" customHeight="1">
      <c r="A267" s="34"/>
      <c r="B267" s="34"/>
      <c r="C267" s="494"/>
      <c r="D267" s="494"/>
      <c r="E267" s="494"/>
      <c r="F267" s="494"/>
      <c r="G267" s="494"/>
      <c r="H267" s="494"/>
      <c r="I267" s="494"/>
      <c r="J267" s="494"/>
      <c r="K267" s="494"/>
      <c r="L267" s="494"/>
      <c r="M267" s="501"/>
      <c r="N267" s="499" t="s">
        <v>77</v>
      </c>
      <c r="O267" s="503">
        <f>'【様式５】支出の部（計）'!$H$24</f>
        <v>0</v>
      </c>
      <c r="P267" s="503"/>
      <c r="Q267" s="503"/>
      <c r="R267" s="503"/>
      <c r="S267" s="59"/>
      <c r="U267" s="191" t="s">
        <v>152</v>
      </c>
    </row>
    <row r="268" spans="1:21" ht="15" customHeight="1">
      <c r="A268" s="34"/>
      <c r="B268" s="34"/>
      <c r="C268" s="494"/>
      <c r="D268" s="494"/>
      <c r="E268" s="494"/>
      <c r="F268" s="494"/>
      <c r="G268" s="494"/>
      <c r="H268" s="494"/>
      <c r="I268" s="494"/>
      <c r="J268" s="494"/>
      <c r="K268" s="494"/>
      <c r="L268" s="494"/>
      <c r="N268" s="56"/>
      <c r="O268" s="504"/>
      <c r="P268" s="504"/>
      <c r="Q268" s="504"/>
      <c r="R268" s="504"/>
    </row>
    <row r="269" spans="1:21" ht="21" customHeight="1">
      <c r="A269" s="66" t="s">
        <v>78</v>
      </c>
      <c r="B269" s="66"/>
      <c r="J269" s="56"/>
    </row>
    <row r="270" spans="1:21" ht="21" customHeight="1">
      <c r="A270" s="484" t="s">
        <v>95</v>
      </c>
      <c r="B270" s="485" t="s">
        <v>158</v>
      </c>
      <c r="J270" s="56"/>
    </row>
    <row r="271" spans="1:21" ht="18" customHeight="1">
      <c r="A271" s="485"/>
      <c r="B271" s="485" t="s">
        <v>187</v>
      </c>
      <c r="J271" s="56"/>
    </row>
    <row r="272" spans="1:21" ht="21" customHeight="1">
      <c r="A272" s="484" t="s">
        <v>96</v>
      </c>
      <c r="B272" s="485" t="s">
        <v>159</v>
      </c>
      <c r="J272" s="56"/>
    </row>
    <row r="273" spans="1:21" ht="21" customHeight="1">
      <c r="A273" s="485"/>
      <c r="B273" s="485" t="s">
        <v>161</v>
      </c>
      <c r="J273" s="56"/>
    </row>
    <row r="274" spans="1:21" ht="21" customHeight="1">
      <c r="A274" s="484" t="s">
        <v>97</v>
      </c>
      <c r="B274" s="485" t="s">
        <v>162</v>
      </c>
      <c r="J274" s="56"/>
    </row>
    <row r="275" spans="1:21" ht="21" customHeight="1">
      <c r="A275" s="484" t="s">
        <v>59</v>
      </c>
      <c r="B275" s="490" t="s">
        <v>118</v>
      </c>
      <c r="J275" s="56"/>
      <c r="S275" s="508" t="s">
        <v>197</v>
      </c>
    </row>
    <row r="276" spans="1:21" ht="14.25">
      <c r="S276" s="308" t="s">
        <v>101</v>
      </c>
    </row>
    <row r="278" spans="1:21" ht="28.5">
      <c r="B278" s="486" t="s">
        <v>32</v>
      </c>
      <c r="C278" s="486"/>
      <c r="D278" s="486"/>
      <c r="E278" s="486"/>
      <c r="F278" s="486"/>
      <c r="G278" s="486"/>
      <c r="H278" s="486"/>
      <c r="I278" s="486"/>
      <c r="J278" s="486"/>
      <c r="K278" s="486"/>
      <c r="L278" s="486"/>
      <c r="M278" s="486"/>
      <c r="N278" s="486"/>
      <c r="O278" s="486"/>
      <c r="P278" s="486"/>
      <c r="Q278" s="486"/>
      <c r="R278" s="486"/>
    </row>
    <row r="279" spans="1:21" ht="7.5" customHeight="1">
      <c r="C279" s="56"/>
      <c r="D279" s="56"/>
      <c r="E279" s="56"/>
      <c r="F279" s="56"/>
      <c r="G279" s="56"/>
      <c r="H279" s="56"/>
      <c r="I279" s="56"/>
      <c r="J279" s="56"/>
    </row>
    <row r="280" spans="1:21" ht="15">
      <c r="C280" s="56"/>
      <c r="D280" s="56"/>
      <c r="E280" s="56"/>
      <c r="F280" s="56"/>
      <c r="G280" s="56"/>
      <c r="H280" s="56"/>
      <c r="I280" s="56"/>
      <c r="J280" s="56"/>
    </row>
    <row r="281" spans="1:21" ht="72" customHeight="1">
      <c r="B281" s="487" t="s">
        <v>86</v>
      </c>
      <c r="C281" s="492"/>
      <c r="D281" s="492"/>
      <c r="E281" s="492"/>
      <c r="F281" s="492"/>
      <c r="G281" s="492"/>
      <c r="H281" s="492"/>
      <c r="I281" s="492"/>
      <c r="J281" s="492"/>
      <c r="K281" s="492"/>
      <c r="L281" s="492"/>
      <c r="M281" s="492" t="s">
        <v>87</v>
      </c>
      <c r="N281" s="492"/>
      <c r="O281" s="492"/>
      <c r="P281" s="492"/>
      <c r="Q281" s="492"/>
      <c r="R281" s="505"/>
    </row>
    <row r="282" spans="1:21" ht="72" customHeight="1">
      <c r="B282" s="491"/>
      <c r="C282" s="497"/>
      <c r="D282" s="497"/>
      <c r="E282" s="497"/>
      <c r="F282" s="497"/>
      <c r="G282" s="497"/>
      <c r="H282" s="497"/>
      <c r="I282" s="497"/>
      <c r="J282" s="497"/>
      <c r="K282" s="497"/>
      <c r="L282" s="497"/>
      <c r="M282" s="502"/>
      <c r="N282" s="502"/>
      <c r="O282" s="502"/>
      <c r="P282" s="502"/>
      <c r="Q282" s="502"/>
      <c r="R282" s="507"/>
    </row>
    <row r="283" spans="1:21" ht="14.25">
      <c r="C283" s="56"/>
      <c r="D283" s="56"/>
      <c r="E283" s="56"/>
      <c r="F283" s="56"/>
      <c r="G283" s="56"/>
      <c r="H283" s="56"/>
      <c r="I283" s="56"/>
      <c r="J283" s="56"/>
    </row>
    <row r="284" spans="1:21" ht="16.5" customHeight="1">
      <c r="B284" s="489" t="s">
        <v>95</v>
      </c>
      <c r="C284" s="494" t="s">
        <v>115</v>
      </c>
      <c r="D284" s="494"/>
      <c r="E284" s="494"/>
      <c r="F284" s="494"/>
      <c r="G284" s="494"/>
      <c r="H284" s="494"/>
      <c r="I284" s="494"/>
      <c r="J284" s="494"/>
      <c r="K284" s="494"/>
      <c r="L284" s="494"/>
      <c r="M284" s="60" t="s">
        <v>96</v>
      </c>
      <c r="N284" s="38" t="s">
        <v>45</v>
      </c>
    </row>
    <row r="285" spans="1:21" ht="12.75" customHeight="1">
      <c r="A285" s="34"/>
      <c r="B285" s="34"/>
      <c r="C285" s="494"/>
      <c r="D285" s="494"/>
      <c r="E285" s="494"/>
      <c r="F285" s="494"/>
      <c r="G285" s="494"/>
      <c r="H285" s="494"/>
      <c r="I285" s="494"/>
      <c r="J285" s="494"/>
      <c r="K285" s="494"/>
      <c r="L285" s="494"/>
      <c r="N285" s="59"/>
    </row>
    <row r="286" spans="1:21" ht="17.25" customHeight="1">
      <c r="A286" s="34"/>
      <c r="B286" s="34"/>
      <c r="C286" s="495" t="s">
        <v>172</v>
      </c>
      <c r="D286" s="498">
        <f>'【様式１】選挙運動費用収支報告書（表紙）'!$D$4</f>
        <v>6</v>
      </c>
      <c r="E286" s="498" t="s">
        <v>13</v>
      </c>
      <c r="F286" s="498">
        <f>'【様式１】選挙運動費用収支報告書（表紙）'!$F$4</f>
        <v>4</v>
      </c>
      <c r="G286" s="498" t="s">
        <v>31</v>
      </c>
      <c r="H286" s="498">
        <f>'【様式１】選挙運動費用収支報告書（表紙）'!$H$4</f>
        <v>21</v>
      </c>
      <c r="I286" s="498" t="s">
        <v>72</v>
      </c>
      <c r="J286" s="494" t="s">
        <v>114</v>
      </c>
      <c r="L286" s="494"/>
      <c r="M286" s="501"/>
      <c r="N286" s="499" t="s">
        <v>77</v>
      </c>
      <c r="O286" s="503">
        <f>'【様式１】選挙運動費用収支報告書（表紙）'!$T$8</f>
        <v>0</v>
      </c>
      <c r="P286" s="503"/>
      <c r="Q286" s="503"/>
      <c r="R286" s="503"/>
      <c r="U286" s="191" t="s">
        <v>152</v>
      </c>
    </row>
    <row r="287" spans="1:21" ht="9" customHeight="1">
      <c r="A287" s="34"/>
      <c r="B287" s="34"/>
      <c r="C287" s="494"/>
      <c r="D287" s="494"/>
      <c r="E287" s="494"/>
      <c r="F287" s="494"/>
      <c r="G287" s="494"/>
      <c r="H287" s="494"/>
      <c r="I287" s="494"/>
      <c r="J287" s="494"/>
      <c r="K287" s="494"/>
      <c r="L287" s="494"/>
      <c r="N287" s="59"/>
    </row>
    <row r="288" spans="1:21" ht="17.25" customHeight="1">
      <c r="A288" s="34"/>
      <c r="B288" s="34"/>
      <c r="C288" s="496">
        <f>'【様式１】選挙運動費用収支報告書（表紙）'!$C$6</f>
        <v>0</v>
      </c>
      <c r="D288" s="496"/>
      <c r="E288" s="496"/>
      <c r="F288" s="496"/>
      <c r="G288" s="496"/>
      <c r="H288" s="496"/>
      <c r="I288" s="496"/>
      <c r="J288" s="499" t="s">
        <v>17</v>
      </c>
      <c r="K288" s="494"/>
      <c r="L288" s="494"/>
      <c r="N288" s="59"/>
      <c r="U288" s="191" t="s">
        <v>152</v>
      </c>
    </row>
    <row r="289" spans="1:21" ht="9" customHeight="1">
      <c r="A289" s="34"/>
      <c r="B289" s="34"/>
      <c r="C289" s="494"/>
      <c r="D289" s="494"/>
      <c r="E289" s="494"/>
      <c r="F289" s="494"/>
      <c r="G289" s="494"/>
      <c r="H289" s="494"/>
      <c r="I289" s="494"/>
      <c r="J289" s="494"/>
      <c r="K289" s="494"/>
      <c r="L289" s="494"/>
      <c r="N289" s="59"/>
    </row>
    <row r="290" spans="1:21" ht="16.5" customHeight="1">
      <c r="A290" s="34"/>
      <c r="B290" s="34"/>
      <c r="C290" s="494"/>
      <c r="D290" s="494"/>
      <c r="E290" s="494"/>
      <c r="F290" s="494"/>
      <c r="G290" s="494"/>
      <c r="H290" s="494"/>
      <c r="I290" s="494"/>
      <c r="J290" s="494"/>
      <c r="K290" s="494"/>
      <c r="L290" s="494"/>
      <c r="M290" s="60" t="s">
        <v>97</v>
      </c>
      <c r="N290" s="38" t="s">
        <v>14</v>
      </c>
    </row>
    <row r="291" spans="1:21" ht="12" customHeight="1">
      <c r="A291" s="34"/>
      <c r="B291" s="34"/>
      <c r="C291" s="494"/>
      <c r="D291" s="494"/>
      <c r="E291" s="494"/>
      <c r="F291" s="494"/>
      <c r="G291" s="494"/>
      <c r="H291" s="494"/>
      <c r="I291" s="494"/>
      <c r="J291" s="494"/>
      <c r="K291" s="494"/>
      <c r="L291" s="494"/>
      <c r="N291" s="38"/>
    </row>
    <row r="292" spans="1:21" ht="17.25" customHeight="1">
      <c r="A292" s="34"/>
      <c r="B292" s="34"/>
      <c r="C292" s="494"/>
      <c r="D292" s="494"/>
      <c r="E292" s="494"/>
      <c r="F292" s="494"/>
      <c r="G292" s="494"/>
      <c r="H292" s="494"/>
      <c r="I292" s="494"/>
      <c r="J292" s="494"/>
      <c r="K292" s="494"/>
      <c r="L292" s="494"/>
      <c r="M292" s="501"/>
      <c r="N292" s="499" t="s">
        <v>77</v>
      </c>
      <c r="O292" s="503">
        <f>'【様式５】支出の部（計）'!$H$24</f>
        <v>0</v>
      </c>
      <c r="P292" s="503"/>
      <c r="Q292" s="503"/>
      <c r="R292" s="503"/>
      <c r="S292" s="59"/>
      <c r="U292" s="191" t="s">
        <v>152</v>
      </c>
    </row>
    <row r="293" spans="1:21" ht="15" customHeight="1">
      <c r="A293" s="34"/>
      <c r="B293" s="34"/>
      <c r="C293" s="494"/>
      <c r="D293" s="494"/>
      <c r="E293" s="494"/>
      <c r="F293" s="494"/>
      <c r="G293" s="494"/>
      <c r="H293" s="494"/>
      <c r="I293" s="494"/>
      <c r="J293" s="494"/>
      <c r="K293" s="494"/>
      <c r="L293" s="494"/>
      <c r="N293" s="56"/>
      <c r="O293" s="504"/>
      <c r="P293" s="504"/>
      <c r="Q293" s="504"/>
      <c r="R293" s="504"/>
    </row>
    <row r="294" spans="1:21" ht="21" customHeight="1">
      <c r="A294" s="66" t="s">
        <v>78</v>
      </c>
      <c r="B294" s="66"/>
      <c r="J294" s="56"/>
    </row>
    <row r="295" spans="1:21" ht="21" customHeight="1">
      <c r="A295" s="484" t="s">
        <v>95</v>
      </c>
      <c r="B295" s="485" t="s">
        <v>158</v>
      </c>
      <c r="J295" s="56"/>
    </row>
    <row r="296" spans="1:21" ht="18" customHeight="1">
      <c r="A296" s="485"/>
      <c r="B296" s="485" t="s">
        <v>187</v>
      </c>
      <c r="J296" s="56"/>
    </row>
    <row r="297" spans="1:21" ht="21" customHeight="1">
      <c r="A297" s="484" t="s">
        <v>96</v>
      </c>
      <c r="B297" s="485" t="s">
        <v>159</v>
      </c>
      <c r="J297" s="56"/>
    </row>
    <row r="298" spans="1:21" ht="21" customHeight="1">
      <c r="A298" s="485"/>
      <c r="B298" s="485" t="s">
        <v>161</v>
      </c>
      <c r="J298" s="56"/>
    </row>
    <row r="299" spans="1:21" ht="21" customHeight="1">
      <c r="A299" s="484" t="s">
        <v>97</v>
      </c>
      <c r="B299" s="485" t="s">
        <v>162</v>
      </c>
      <c r="J299" s="56"/>
    </row>
    <row r="300" spans="1:21" ht="21" customHeight="1">
      <c r="A300" s="484" t="s">
        <v>59</v>
      </c>
      <c r="B300" s="490" t="s">
        <v>118</v>
      </c>
      <c r="J300" s="56"/>
      <c r="S300" s="508" t="s">
        <v>144</v>
      </c>
    </row>
  </sheetData>
  <mergeCells count="96">
    <mergeCell ref="B3:R3"/>
    <mergeCell ref="B6:L6"/>
    <mergeCell ref="M6:R6"/>
    <mergeCell ref="B7:L7"/>
    <mergeCell ref="M7:R7"/>
    <mergeCell ref="O11:R11"/>
    <mergeCell ref="C13:I13"/>
    <mergeCell ref="O17:R17"/>
    <mergeCell ref="B28:R28"/>
    <mergeCell ref="B31:L31"/>
    <mergeCell ref="M31:R31"/>
    <mergeCell ref="B32:L32"/>
    <mergeCell ref="M32:R32"/>
    <mergeCell ref="O36:R36"/>
    <mergeCell ref="C38:I38"/>
    <mergeCell ref="O42:R42"/>
    <mergeCell ref="B53:R53"/>
    <mergeCell ref="B56:L56"/>
    <mergeCell ref="M56:R56"/>
    <mergeCell ref="B57:L57"/>
    <mergeCell ref="M57:R57"/>
    <mergeCell ref="O61:R61"/>
    <mergeCell ref="C63:I63"/>
    <mergeCell ref="O67:R67"/>
    <mergeCell ref="B78:R78"/>
    <mergeCell ref="B81:L81"/>
    <mergeCell ref="M81:R81"/>
    <mergeCell ref="B82:L82"/>
    <mergeCell ref="M82:R82"/>
    <mergeCell ref="O86:R86"/>
    <mergeCell ref="C88:I88"/>
    <mergeCell ref="O92:R92"/>
    <mergeCell ref="B103:R103"/>
    <mergeCell ref="B106:L106"/>
    <mergeCell ref="M106:R106"/>
    <mergeCell ref="B107:L107"/>
    <mergeCell ref="M107:R107"/>
    <mergeCell ref="O111:R111"/>
    <mergeCell ref="C113:I113"/>
    <mergeCell ref="O117:R117"/>
    <mergeCell ref="B128:R128"/>
    <mergeCell ref="B131:L131"/>
    <mergeCell ref="M131:R131"/>
    <mergeCell ref="B132:L132"/>
    <mergeCell ref="M132:R132"/>
    <mergeCell ref="O136:R136"/>
    <mergeCell ref="C138:I138"/>
    <mergeCell ref="O142:R142"/>
    <mergeCell ref="B153:R153"/>
    <mergeCell ref="B156:L156"/>
    <mergeCell ref="M156:R156"/>
    <mergeCell ref="B157:L157"/>
    <mergeCell ref="M157:R157"/>
    <mergeCell ref="O161:R161"/>
    <mergeCell ref="C163:I163"/>
    <mergeCell ref="O167:R167"/>
    <mergeCell ref="B178:R178"/>
    <mergeCell ref="B181:L181"/>
    <mergeCell ref="M181:R181"/>
    <mergeCell ref="B182:L182"/>
    <mergeCell ref="M182:R182"/>
    <mergeCell ref="O186:R186"/>
    <mergeCell ref="C188:I188"/>
    <mergeCell ref="O192:R192"/>
    <mergeCell ref="B203:R203"/>
    <mergeCell ref="B206:L206"/>
    <mergeCell ref="M206:R206"/>
    <mergeCell ref="B207:L207"/>
    <mergeCell ref="M207:R207"/>
    <mergeCell ref="O211:R211"/>
    <mergeCell ref="C213:I213"/>
    <mergeCell ref="O217:R217"/>
    <mergeCell ref="B228:R228"/>
    <mergeCell ref="B231:L231"/>
    <mergeCell ref="M231:R231"/>
    <mergeCell ref="B232:L232"/>
    <mergeCell ref="M232:R232"/>
    <mergeCell ref="O236:R236"/>
    <mergeCell ref="C238:I238"/>
    <mergeCell ref="O242:R242"/>
    <mergeCell ref="B253:R253"/>
    <mergeCell ref="B256:L256"/>
    <mergeCell ref="M256:R256"/>
    <mergeCell ref="B257:L257"/>
    <mergeCell ref="M257:R257"/>
    <mergeCell ref="O261:R261"/>
    <mergeCell ref="C263:I263"/>
    <mergeCell ref="O267:R267"/>
    <mergeCell ref="B278:R278"/>
    <mergeCell ref="B281:L281"/>
    <mergeCell ref="M281:R281"/>
    <mergeCell ref="B282:L282"/>
    <mergeCell ref="M282:R282"/>
    <mergeCell ref="O286:R286"/>
    <mergeCell ref="C288:I288"/>
    <mergeCell ref="O292:R292"/>
  </mergeCells>
  <phoneticPr fontId="2"/>
  <dataValidations count="2">
    <dataValidation type="list" allowBlank="1" showDropDown="0" showInputMessage="1" showErrorMessage="1" error="この項目はリストから選択してください。" sqref="WVO282:WVT282 WLS282:WLX282 WBW282:WCB282 VSA282:VSF282 VIE282:VIJ282 UYI282:UYN282 UOM282:UOR282 UEQ282:UEV282 TUU282:TUZ282 TKY282:TLD282 TBC282:TBH282 SRG282:SRL282 SHK282:SHP282 RXO282:RXT282 RNS282:RNX282 RDW282:REB282 QUA282:QUF282 QKE282:QKJ282 QAI282:QAN282 PQM282:PQR282 PGQ282:PGV282 OWU282:OWZ282 OMY282:OND282 ODC282:ODH282 NTG282:NTL282 NJK282:NJP282 MZO282:MZT282 MPS282:MPX282 MFW282:MGB282 LWA282:LWF282 LME282:LMJ282 LCI282:LCN282 KSM282:KSR282 KIQ282:KIV282 JYU282:JYZ282 JOY282:JPD282 JFC282:JFH282 IVG282:IVL282 ILK282:ILP282 IBO282:IBT282 HRS282:HRX282 HHW282:HIB282 GYA282:GYF282 GOE282:GOJ282 GEI282:GEN282 FUM282:FUR282 FKQ282:FKV282 FAU282:FAZ282 EQY282:ERD282 EHC282:EHH282 DXG282:DXL282 DNK282:DNP282 DDO282:DDT282 CTS282:CTX282 CJW282:CKB282 CAA282:CAF282 BQE282:BQJ282 BGI282:BGN282 AWM282:AWR282 AMQ282:AMV282 ACU282:ACZ282 SY282:TD282 JC282:JH282 WVO232:WVT232 WLS232:WLX232 WBW232:WCB232 VSA232:VSF232 VIE232:VIJ232 UYI232:UYN232 UOM232:UOR232 UEQ232:UEV232 TUU232:TUZ232 TKY232:TLD232 TBC232:TBH232 SRG232:SRL232 SHK232:SHP232 RXO232:RXT232 RNS232:RNX232 RDW232:REB232 QUA232:QUF232 QKE232:QKJ232 QAI232:QAN232 PQM232:PQR232 PGQ232:PGV232 OWU232:OWZ232 OMY232:OND232 ODC232:ODH232 NTG232:NTL232 NJK232:NJP232 MZO232:MZT232 MPS232:MPX232 MFW232:MGB232 LWA232:LWF232 LME232:LMJ232 LCI232:LCN232 KSM232:KSR232 KIQ232:KIV232 JYU232:JYZ232 JOY232:JPD232 JFC232:JFH232 IVG232:IVL232 ILK232:ILP232 IBO232:IBT232 HRS232:HRX232 HHW232:HIB232 GYA232:GYF232 GOE232:GOJ232 GEI232:GEN232 FUM232:FUR232 FKQ232:FKV232 FAU232:FAZ232 EQY232:ERD232 EHC232:EHH232 DXG232:DXL232 DNK232:DNP232 DDO232:DDT232 CTS232:CTX232 CJW232:CKB232 CAA232:CAF232 BQE232:BQJ232 BGI232:BGN232 AWM232:AWR232 AMQ232:AMV232 ACU232:ACZ232 SY232:TD232 JC232:JH232 WVO207:WVT207 WLS207:WLX207 WBW207:WCB207 VSA207:VSF207 VIE207:VIJ207 UYI207:UYN207 UOM207:UOR207 UEQ207:UEV207 TUU207:TUZ207 TKY207:TLD207 TBC207:TBH207 SRG207:SRL207 SHK207:SHP207 RXO207:RXT207 RNS207:RNX207 RDW207:REB207 QUA207:QUF207 QKE207:QKJ207 QAI207:QAN207 PQM207:PQR207 PGQ207:PGV207 OWU207:OWZ207 OMY207:OND207 ODC207:ODH207 NTG207:NTL207 NJK207:NJP207 MZO207:MZT207 MPS207:MPX207 MFW207:MGB207 LWA207:LWF207 LME207:LMJ207 LCI207:LCN207 KSM207:KSR207 KIQ207:KIV207 JYU207:JYZ207 JOY207:JPD207 JFC207:JFH207 IVG207:IVL207 ILK207:ILP207 IBO207:IBT207 HRS207:HRX207 HHW207:HIB207 GYA207:GYF207 GOE207:GOJ207 GEI207:GEN207 FUM207:FUR207 FKQ207:FKV207 FAU207:FAZ207 EQY207:ERD207 EHC207:EHH207 DXG207:DXL207 DNK207:DNP207 DDO207:DDT207 CTS207:CTX207 CJW207:CKB207 CAA207:CAF207 BQE207:BQJ207 BGI207:BGN207 AWM207:AWR207 AMQ207:AMV207 ACU207:ACZ207 SY207:TD207 JC207:JH207 WVO257:WVT257 WLS257:WLX257 WBW257:WCB257 VSA257:VSF257 VIE257:VIJ257 UYI257:UYN257 UOM257:UOR257 UEQ257:UEV257 TUU257:TUZ257 TKY257:TLD257 TBC257:TBH257 SRG257:SRL257 SHK257:SHP257 RXO257:RXT257 RNS257:RNX257 RDW257:REB257 QUA257:QUF257 QKE257:QKJ257 QAI257:QAN257 PQM257:PQR257 PGQ257:PGV257 OWU257:OWZ257 OMY257:OND257 ODC257:ODH257 NTG257:NTL257 NJK257:NJP257 MZO257:MZT257 MPS257:MPX257 MFW257:MGB257 LWA257:LWF257 LME257:LMJ257 LCI257:LCN257 KSM257:KSR257 KIQ257:KIV257 JYU257:JYZ257 JOY257:JPD257 JFC257:JFH257 IVG257:IVL257 ILK257:ILP257 IBO257:IBT257 HRS257:HRX257 HHW257:HIB257 GYA257:GYF257 GOE257:GOJ257 GEI257:GEN257 FUM257:FUR257 FKQ257:FKV257 FAU257:FAZ257 EQY257:ERD257 EHC257:EHH257 DXG257:DXL257 DNK257:DNP257 DDO257:DDT257 CTS257:CTX257 CJW257:CKB257 CAA257:CAF257 BQE257:BQJ257 BGI257:BGN257 AWM257:AWR257 AMQ257:AMV257 ACU257:ACZ257 SY257:TD257 JC257:JH257 WVO82:WVT82 WLS82:WLX82 WBW82:WCB82 VSA82:VSF82 VIE82:VIJ82 UYI82:UYN82 UOM82:UOR82 UEQ82:UEV82 TUU82:TUZ82 TKY82:TLD82 TBC82:TBH82 SRG82:SRL82 SHK82:SHP82 RXO82:RXT82 RNS82:RNX82 RDW82:REB82 QUA82:QUF82 QKE82:QKJ82 QAI82:QAN82 PQM82:PQR82 PGQ82:PGV82 OWU82:OWZ82 OMY82:OND82 ODC82:ODH82 NTG82:NTL82 NJK82:NJP82 MZO82:MZT82 MPS82:MPX82 MFW82:MGB82 LWA82:LWF82 LME82:LMJ82 LCI82:LCN82 KSM82:KSR82 KIQ82:KIV82 JYU82:JYZ82 JOY82:JPD82 JFC82:JFH82 IVG82:IVL82 ILK82:ILP82 IBO82:IBT82 HRS82:HRX82 HHW82:HIB82 GYA82:GYF82 GOE82:GOJ82 GEI82:GEN82 FUM82:FUR82 FKQ82:FKV82 FAU82:FAZ82 EQY82:ERD82 EHC82:EHH82 DXG82:DXL82 DNK82:DNP82 DDO82:DDT82 CTS82:CTX82 CJW82:CKB82 CAA82:CAF82 BQE82:BQJ82 BGI82:BGN82 AWM82:AWR82 AMQ82:AMV82 ACU82:ACZ82 SY82:TD82 JC82:JH82 WVO32:WVT32 WLS32:WLX32 WBW32:WCB32 VSA32:VSF32 VIE32:VIJ32 UYI32:UYN32 UOM32:UOR32 UEQ32:UEV32 TUU32:TUZ32 TKY32:TLD32 TBC32:TBH32 SRG32:SRL32 SHK32:SHP32 RXO32:RXT32 RNS32:RNX32 RDW32:REB32 QUA32:QUF32 QKE32:QKJ32 QAI32:QAN32 PQM32:PQR32 PGQ32:PGV32 OWU32:OWZ32 OMY32:OND32 ODC32:ODH32 NTG32:NTL32 NJK32:NJP32 MZO32:MZT32 MPS32:MPX32 MFW32:MGB32 LWA32:LWF32 LME32:LMJ32 LCI32:LCN32 KSM32:KSR32 KIQ32:KIV32 JYU32:JYZ32 JOY32:JPD32 JFC32:JFH32 IVG32:IVL32 ILK32:ILP32 IBO32:IBT32 HRS32:HRX32 HHW32:HIB32 GYA32:GYF32 GOE32:GOJ32 GEI32:GEN32 FUM32:FUR32 FKQ32:FKV32 FAU32:FAZ32 EQY32:ERD32 EHC32:EHH32 DXG32:DXL32 DNK32:DNP32 DDO32:DDT32 CTS32:CTX32 CJW32:CKB32 CAA32:CAF32 BQE32:BQJ32 BGI32:BGN32 AWM32:AWR32 AMQ32:AMV32 ACU32:ACZ32 SY32:TD32 JC32:JH32 WVO7:WVT7 WLS7:WLX7 WBW7:WCB7 VSA7:VSF7 VIE7:VIJ7 UYI7:UYN7 UOM7:UOR7 UEQ7:UEV7 TUU7:TUZ7 TKY7:TLD7 TBC7:TBH7 SRG7:SRL7 SHK7:SHP7 RXO7:RXT7 RNS7:RNX7 RDW7:REB7 QUA7:QUF7 QKE7:QKJ7 QAI7:QAN7 PQM7:PQR7 PGQ7:PGV7 OWU7:OWZ7 OMY7:OND7 ODC7:ODH7 NTG7:NTL7 NJK7:NJP7 MZO7:MZT7 MPS7:MPX7 MFW7:MGB7 LWA7:LWF7 LME7:LMJ7 LCI7:LCN7 KSM7:KSR7 KIQ7:KIV7 JYU7:JYZ7 JOY7:JPD7 JFC7:JFH7 IVG7:IVL7 ILK7:ILP7 IBO7:IBT7 HRS7:HRX7 HHW7:HIB7 GYA7:GYF7 GOE7:GOJ7 GEI7:GEN7 FUM7:FUR7 FKQ7:FKV7 FAU7:FAZ7 EQY7:ERD7 EHC7:EHH7 DXG7:DXL7 DNK7:DNP7 DDO7:DDT7 CTS7:CTX7 CJW7:CKB7 CAA7:CAF7 BQE7:BQJ7 BGI7:BGN7 AWM7:AWR7 AMQ7:AMV7 ACU7:ACZ7 SY7:TD7 JC7:JH7 WLS982847:WLX982847 WBW982847:WCB982847 VSA982847:VSF982847 VIE982847:VIJ982847 UYI982847:UYN982847 UOM982847:UOR982847 UEQ982847:UEV982847 TUU982847:TUZ982847 TKY982847:TLD982847 TBC982847:TBH982847 SRG982847:SRL982847 SHK982847:SHP982847 RXO982847:RXT982847 RNS982847:RNX982847 RDW982847:REB982847 QUA982847:QUF982847 QKE982847:QKJ982847 QAI982847:QAN982847 PQM982847:PQR982847 PGQ982847:PGV982847 OWU982847:OWZ982847 OMY982847:OND982847 ODC982847:ODH982847 NTG982847:NTL982847 NJK982847:NJP982847 MZO982847:MZT982847 MPS982847:MPX982847 MFW982847:MGB982847 LWA982847:LWF982847 LME982847:LMJ982847 LCI982847:LCN982847 KSM982847:KSR982847 KIQ982847:KIV982847 JYU982847:JYZ982847 JOY982847:JPD982847 JFC982847:JFH982847 IVG982847:IVL982847 ILK982847:ILP982847 IBO982847:IBT982847 HRS982847:HRX982847 HHW982847:HIB982847 GYA982847:GYF982847 GOE982847:GOJ982847 GEI982847:GEN982847 FUM982847:FUR982847 FKQ982847:FKV982847 FAU982847:FAZ982847 EQY982847:ERD982847 EHC982847:EHH982847 DXG982847:DXL982847 DNK982847:DNP982847 DDO982847:DDT982847 CTS982847:CTX982847 CJW982847:CKB982847 CAA982847:CAF982847 BQE982847:BQJ982847 BGI982847:BGN982847 AWM982847:AWR982847 AMQ982847:AMV982847 ACU982847:ACZ982847 SY982847:TD982847 JC982847:JH982847 B982847:L982847 WVO917311:WVT917311 WLS917311:WLX917311 WBW917311:WCB917311 VSA917311:VSF917311 VIE917311:VIJ917311 UYI917311:UYN917311 UOM917311:UOR917311 UEQ917311:UEV917311 TUU917311:TUZ917311 TKY917311:TLD917311 TBC917311:TBH917311 SRG917311:SRL917311 SHK917311:SHP917311 RXO917311:RXT917311 RNS917311:RNX917311 RDW917311:REB917311 QUA917311:QUF917311 QKE917311:QKJ917311 QAI917311:QAN917311 PQM917311:PQR917311 PGQ917311:PGV917311 OWU917311:OWZ917311 OMY917311:OND917311 ODC917311:ODH917311 NTG917311:NTL917311 NJK917311:NJP917311 MZO917311:MZT917311 MPS917311:MPX917311 MFW917311:MGB917311 LWA917311:LWF917311 LME917311:LMJ917311 LCI917311:LCN917311 KSM917311:KSR917311 KIQ917311:KIV917311 JYU917311:JYZ917311 JOY917311:JPD917311 JFC917311:JFH917311 IVG917311:IVL917311 ILK917311:ILP917311 IBO917311:IBT917311 HRS917311:HRX917311 HHW917311:HIB917311 GYA917311:GYF917311 GOE917311:GOJ917311 GEI917311:GEN917311 FUM917311:FUR917311 FKQ917311:FKV917311 FAU917311:FAZ917311 EQY917311:ERD917311 EHC917311:EHH917311 DXG917311:DXL917311 DNK917311:DNP917311 DDO917311:DDT917311 CTS917311:CTX917311 CJW917311:CKB917311 CAA917311:CAF917311 BQE917311:BQJ917311 BGI917311:BGN917311 AWM917311:AWR917311 AMQ917311:AMV917311 ACU917311:ACZ917311 SY917311:TD917311 JC917311:JH917311 B917311:L917311 WVO851775:WVT851775 WLS851775:WLX851775 WBW851775:WCB851775 VSA851775:VSF851775 VIE851775:VIJ851775 UYI851775:UYN851775 UOM851775:UOR851775 UEQ851775:UEV851775 TUU851775:TUZ851775 TKY851775:TLD851775 TBC851775:TBH851775 SRG851775:SRL851775 SHK851775:SHP851775 RXO851775:RXT851775 RNS851775:RNX851775 RDW851775:REB851775 QUA851775:QUF851775 QKE851775:QKJ851775 QAI851775:QAN851775 PQM851775:PQR851775 PGQ851775:PGV851775 OWU851775:OWZ851775 OMY851775:OND851775 ODC851775:ODH851775 NTG851775:NTL851775 NJK851775:NJP851775 MZO851775:MZT851775 MPS851775:MPX851775 MFW851775:MGB851775 LWA851775:LWF851775 LME851775:LMJ851775 LCI851775:LCN851775 KSM851775:KSR851775 KIQ851775:KIV851775 JYU851775:JYZ851775 JOY851775:JPD851775 JFC851775:JFH851775 IVG851775:IVL851775 ILK851775:ILP851775 IBO851775:IBT851775 HRS851775:HRX851775 HHW851775:HIB851775 GYA851775:GYF851775 GOE851775:GOJ851775 GEI851775:GEN851775 FUM851775:FUR851775 FKQ851775:FKV851775 FAU851775:FAZ851775 EQY851775:ERD851775 EHC851775:EHH851775 DXG851775:DXL851775 DNK851775:DNP851775 DDO851775:DDT851775 CTS851775:CTX851775 CJW851775:CKB851775 CAA851775:CAF851775 BQE851775:BQJ851775 BGI851775:BGN851775 AWM851775:AWR851775 AMQ851775:AMV851775 ACU851775:ACZ851775 SY851775:TD851775 JC851775:JH851775 B851775:L851775 WVO786239:WVT786239 WLS786239:WLX786239 WBW786239:WCB786239 VSA786239:VSF786239 VIE786239:VIJ786239 UYI786239:UYN786239 UOM786239:UOR786239 UEQ786239:UEV786239 TUU786239:TUZ786239 TKY786239:TLD786239 TBC786239:TBH786239 SRG786239:SRL786239 SHK786239:SHP786239 RXO786239:RXT786239 RNS786239:RNX786239 RDW786239:REB786239 QUA786239:QUF786239 QKE786239:QKJ786239 QAI786239:QAN786239 PQM786239:PQR786239 PGQ786239:PGV786239 OWU786239:OWZ786239 OMY786239:OND786239 ODC786239:ODH786239 NTG786239:NTL786239 NJK786239:NJP786239 MZO786239:MZT786239 MPS786239:MPX786239 MFW786239:MGB786239 LWA786239:LWF786239 LME786239:LMJ786239 LCI786239:LCN786239 KSM786239:KSR786239 KIQ786239:KIV786239 JYU786239:JYZ786239 JOY786239:JPD786239 JFC786239:JFH786239 IVG786239:IVL786239 ILK786239:ILP786239 IBO786239:IBT786239 HRS786239:HRX786239 HHW786239:HIB786239 GYA786239:GYF786239 GOE786239:GOJ786239 GEI786239:GEN786239 FUM786239:FUR786239 FKQ786239:FKV786239 FAU786239:FAZ786239 EQY786239:ERD786239 EHC786239:EHH786239 DXG786239:DXL786239 DNK786239:DNP786239 DDO786239:DDT786239 CTS786239:CTX786239 CJW786239:CKB786239 CAA786239:CAF786239 BQE786239:BQJ786239 BGI786239:BGN786239 AWM786239:AWR786239 AMQ786239:AMV786239 ACU786239:ACZ786239 SY786239:TD786239 JC786239:JH786239 B786239:L786239 WVO720703:WVT720703 WLS720703:WLX720703 WBW720703:WCB720703 VSA720703:VSF720703 VIE720703:VIJ720703 UYI720703:UYN720703 UOM720703:UOR720703 UEQ720703:UEV720703 TUU720703:TUZ720703 TKY720703:TLD720703 TBC720703:TBH720703 SRG720703:SRL720703 SHK720703:SHP720703 RXO720703:RXT720703 RNS720703:RNX720703 RDW720703:REB720703 QUA720703:QUF720703 QKE720703:QKJ720703 QAI720703:QAN720703 PQM720703:PQR720703 PGQ720703:PGV720703 OWU720703:OWZ720703 OMY720703:OND720703 ODC720703:ODH720703 NTG720703:NTL720703 NJK720703:NJP720703 MZO720703:MZT720703 MPS720703:MPX720703 MFW720703:MGB720703 LWA720703:LWF720703 LME720703:LMJ720703 LCI720703:LCN720703 KSM720703:KSR720703 KIQ720703:KIV720703 JYU720703:JYZ720703 JOY720703:JPD720703 JFC720703:JFH720703 IVG720703:IVL720703 ILK720703:ILP720703 IBO720703:IBT720703 HRS720703:HRX720703 HHW720703:HIB720703 GYA720703:GYF720703 GOE720703:GOJ720703 GEI720703:GEN720703 FUM720703:FUR720703 FKQ720703:FKV720703 FAU720703:FAZ720703 EQY720703:ERD720703 EHC720703:EHH720703 DXG720703:DXL720703 DNK720703:DNP720703 DDO720703:DDT720703 CTS720703:CTX720703 CJW720703:CKB720703 CAA720703:CAF720703 BQE720703:BQJ720703 BGI720703:BGN720703 AWM720703:AWR720703 AMQ720703:AMV720703 ACU720703:ACZ720703 SY720703:TD720703 JC720703:JH720703 B720703:L720703 WVO655167:WVT655167 WLS655167:WLX655167 WBW655167:WCB655167 VSA655167:VSF655167 VIE655167:VIJ655167 UYI655167:UYN655167 UOM655167:UOR655167 UEQ655167:UEV655167 TUU655167:TUZ655167 TKY655167:TLD655167 TBC655167:TBH655167 SRG655167:SRL655167 SHK655167:SHP655167 RXO655167:RXT655167 RNS655167:RNX655167 RDW655167:REB655167 QUA655167:QUF655167 QKE655167:QKJ655167 QAI655167:QAN655167 PQM655167:PQR655167 PGQ655167:PGV655167 OWU655167:OWZ655167 OMY655167:OND655167 ODC655167:ODH655167 NTG655167:NTL655167 NJK655167:NJP655167 MZO655167:MZT655167 MPS655167:MPX655167 MFW655167:MGB655167 LWA655167:LWF655167 LME655167:LMJ655167 LCI655167:LCN655167 KSM655167:KSR655167 KIQ655167:KIV655167 JYU655167:JYZ655167 JOY655167:JPD655167 JFC655167:JFH655167 IVG655167:IVL655167 ILK655167:ILP655167 IBO655167:IBT655167 HRS655167:HRX655167 HHW655167:HIB655167 GYA655167:GYF655167 GOE655167:GOJ655167 GEI655167:GEN655167 FUM655167:FUR655167 FKQ655167:FKV655167 FAU655167:FAZ655167 EQY655167:ERD655167 EHC655167:EHH655167 DXG655167:DXL655167 DNK655167:DNP655167 DDO655167:DDT655167 CTS655167:CTX655167 CJW655167:CKB655167 CAA655167:CAF655167 BQE655167:BQJ655167 BGI655167:BGN655167 AWM655167:AWR655167 AMQ655167:AMV655167 ACU655167:ACZ655167 SY655167:TD655167 JC655167:JH655167 B655167:L655167 WVO589631:WVT589631 WLS589631:WLX589631 WBW589631:WCB589631 VSA589631:VSF589631 VIE589631:VIJ589631 UYI589631:UYN589631 UOM589631:UOR589631 UEQ589631:UEV589631 TUU589631:TUZ589631 TKY589631:TLD589631 TBC589631:TBH589631 SRG589631:SRL589631 SHK589631:SHP589631 RXO589631:RXT589631 RNS589631:RNX589631 RDW589631:REB589631 QUA589631:QUF589631 QKE589631:QKJ589631 QAI589631:QAN589631 PQM589631:PQR589631 PGQ589631:PGV589631 OWU589631:OWZ589631 OMY589631:OND589631 ODC589631:ODH589631 NTG589631:NTL589631 NJK589631:NJP589631 MZO589631:MZT589631 MPS589631:MPX589631 MFW589631:MGB589631 LWA589631:LWF589631 LME589631:LMJ589631 LCI589631:LCN589631 KSM589631:KSR589631 KIQ589631:KIV589631 JYU589631:JYZ589631 JOY589631:JPD589631 JFC589631:JFH589631 IVG589631:IVL589631 ILK589631:ILP589631 IBO589631:IBT589631 HRS589631:HRX589631 HHW589631:HIB589631 GYA589631:GYF589631 GOE589631:GOJ589631 GEI589631:GEN589631 FUM589631:FUR589631 FKQ589631:FKV589631 FAU589631:FAZ589631 EQY589631:ERD589631 EHC589631:EHH589631 DXG589631:DXL589631 DNK589631:DNP589631 DDO589631:DDT589631 CTS589631:CTX589631 CJW589631:CKB589631 CAA589631:CAF589631 BQE589631:BQJ589631 BGI589631:BGN589631 AWM589631:AWR589631 AMQ589631:AMV589631 ACU589631:ACZ589631 SY589631:TD589631 JC589631:JH589631 B589631:L589631 WVO524095:WVT524095 WLS524095:WLX524095 WBW524095:WCB524095 VSA524095:VSF524095 VIE524095:VIJ524095 UYI524095:UYN524095 UOM524095:UOR524095 UEQ524095:UEV524095 TUU524095:TUZ524095 TKY524095:TLD524095 TBC524095:TBH524095 SRG524095:SRL524095 SHK524095:SHP524095 RXO524095:RXT524095 RNS524095:RNX524095 RDW524095:REB524095 QUA524095:QUF524095 QKE524095:QKJ524095 QAI524095:QAN524095 PQM524095:PQR524095 PGQ524095:PGV524095 OWU524095:OWZ524095 OMY524095:OND524095 ODC524095:ODH524095 NTG524095:NTL524095 NJK524095:NJP524095 MZO524095:MZT524095 MPS524095:MPX524095 MFW524095:MGB524095 LWA524095:LWF524095 LME524095:LMJ524095 LCI524095:LCN524095 KSM524095:KSR524095 KIQ524095:KIV524095 JYU524095:JYZ524095 JOY524095:JPD524095 JFC524095:JFH524095 IVG524095:IVL524095 ILK524095:ILP524095 IBO524095:IBT524095 HRS524095:HRX524095 HHW524095:HIB524095 GYA524095:GYF524095 GOE524095:GOJ524095 GEI524095:GEN524095 FUM524095:FUR524095 FKQ524095:FKV524095 FAU524095:FAZ524095 EQY524095:ERD524095 EHC524095:EHH524095 DXG524095:DXL524095 DNK524095:DNP524095 DDO524095:DDT524095 CTS524095:CTX524095 CJW524095:CKB524095 CAA524095:CAF524095 BQE524095:BQJ524095 BGI524095:BGN524095 AWM524095:AWR524095 AMQ524095:AMV524095 ACU524095:ACZ524095 SY524095:TD524095 JC524095:JH524095 B524095:L524095 WVO458559:WVT458559 WLS458559:WLX458559 WBW458559:WCB458559 VSA458559:VSF458559 VIE458559:VIJ458559 UYI458559:UYN458559 UOM458559:UOR458559 UEQ458559:UEV458559 TUU458559:TUZ458559 TKY458559:TLD458559 TBC458559:TBH458559 SRG458559:SRL458559 SHK458559:SHP458559 RXO458559:RXT458559 RNS458559:RNX458559 RDW458559:REB458559 QUA458559:QUF458559 QKE458559:QKJ458559 QAI458559:QAN458559 PQM458559:PQR458559 PGQ458559:PGV458559 OWU458559:OWZ458559 OMY458559:OND458559 ODC458559:ODH458559 NTG458559:NTL458559 NJK458559:NJP458559 MZO458559:MZT458559 MPS458559:MPX458559 MFW458559:MGB458559 LWA458559:LWF458559 LME458559:LMJ458559 LCI458559:LCN458559 KSM458559:KSR458559 KIQ458559:KIV458559 JYU458559:JYZ458559 JOY458559:JPD458559 JFC458559:JFH458559 IVG458559:IVL458559 ILK458559:ILP458559 IBO458559:IBT458559 HRS458559:HRX458559 HHW458559:HIB458559 GYA458559:GYF458559 GOE458559:GOJ458559 GEI458559:GEN458559 FUM458559:FUR458559 FKQ458559:FKV458559 FAU458559:FAZ458559 EQY458559:ERD458559 EHC458559:EHH458559 DXG458559:DXL458559 DNK458559:DNP458559 DDO458559:DDT458559 CTS458559:CTX458559 CJW458559:CKB458559 CAA458559:CAF458559 BQE458559:BQJ458559 BGI458559:BGN458559 AWM458559:AWR458559 AMQ458559:AMV458559 ACU458559:ACZ458559 SY458559:TD458559 JC458559:JH458559 B458559:L458559 WVO393023:WVT393023 WLS393023:WLX393023 WBW393023:WCB393023 VSA393023:VSF393023 VIE393023:VIJ393023 UYI393023:UYN393023 UOM393023:UOR393023 UEQ393023:UEV393023 TUU393023:TUZ393023 TKY393023:TLD393023 TBC393023:TBH393023 SRG393023:SRL393023 SHK393023:SHP393023 RXO393023:RXT393023 RNS393023:RNX393023 RDW393023:REB393023 QUA393023:QUF393023 QKE393023:QKJ393023 QAI393023:QAN393023 PQM393023:PQR393023 PGQ393023:PGV393023 OWU393023:OWZ393023 OMY393023:OND393023 ODC393023:ODH393023 NTG393023:NTL393023 NJK393023:NJP393023 MZO393023:MZT393023 MPS393023:MPX393023 MFW393023:MGB393023 LWA393023:LWF393023 LME393023:LMJ393023 LCI393023:LCN393023 KSM393023:KSR393023 KIQ393023:KIV393023 JYU393023:JYZ393023 JOY393023:JPD393023 JFC393023:JFH393023 IVG393023:IVL393023 ILK393023:ILP393023 IBO393023:IBT393023 HRS393023:HRX393023 HHW393023:HIB393023 GYA393023:GYF393023 GOE393023:GOJ393023 GEI393023:GEN393023 FUM393023:FUR393023 FKQ393023:FKV393023 FAU393023:FAZ393023 EQY393023:ERD393023 EHC393023:EHH393023 DXG393023:DXL393023 DNK393023:DNP393023 DDO393023:DDT393023 CTS393023:CTX393023 CJW393023:CKB393023 CAA393023:CAF393023 BQE393023:BQJ393023 BGI393023:BGN393023 AWM393023:AWR393023 AMQ393023:AMV393023 ACU393023:ACZ393023 SY393023:TD393023 JC393023:JH393023 B393023:L393023 WVO327487:WVT327487 WLS327487:WLX327487 WBW327487:WCB327487 VSA327487:VSF327487 VIE327487:VIJ327487 UYI327487:UYN327487 UOM327487:UOR327487 UEQ327487:UEV327487 TUU327487:TUZ327487 TKY327487:TLD327487 TBC327487:TBH327487 SRG327487:SRL327487 SHK327487:SHP327487 RXO327487:RXT327487 RNS327487:RNX327487 RDW327487:REB327487 QUA327487:QUF327487 QKE327487:QKJ327487 QAI327487:QAN327487 PQM327487:PQR327487 PGQ327487:PGV327487 OWU327487:OWZ327487 OMY327487:OND327487 ODC327487:ODH327487 NTG327487:NTL327487 NJK327487:NJP327487 MZO327487:MZT327487 MPS327487:MPX327487 MFW327487:MGB327487 LWA327487:LWF327487 LME327487:LMJ327487 LCI327487:LCN327487 KSM327487:KSR327487 KIQ327487:KIV327487 JYU327487:JYZ327487 JOY327487:JPD327487 JFC327487:JFH327487 IVG327487:IVL327487 ILK327487:ILP327487 IBO327487:IBT327487 HRS327487:HRX327487 HHW327487:HIB327487 GYA327487:GYF327487 GOE327487:GOJ327487 GEI327487:GEN327487 FUM327487:FUR327487 FKQ327487:FKV327487 FAU327487:FAZ327487 EQY327487:ERD327487 EHC327487:EHH327487 DXG327487:DXL327487 DNK327487:DNP327487 DDO327487:DDT327487 CTS327487:CTX327487 CJW327487:CKB327487 CAA327487:CAF327487 BQE327487:BQJ327487 BGI327487:BGN327487 AWM327487:AWR327487 AMQ327487:AMV327487 ACU327487:ACZ327487 SY327487:TD327487 JC327487:JH327487 B327487:L327487 WVO261951:WVT261951 WLS261951:WLX261951 WBW261951:WCB261951 VSA261951:VSF261951 VIE261951:VIJ261951 UYI261951:UYN261951 UOM261951:UOR261951 UEQ261951:UEV261951 TUU261951:TUZ261951 TKY261951:TLD261951 TBC261951:TBH261951 SRG261951:SRL261951 SHK261951:SHP261951 RXO261951:RXT261951 RNS261951:RNX261951 RDW261951:REB261951 QUA261951:QUF261951 QKE261951:QKJ261951 QAI261951:QAN261951 PQM261951:PQR261951 PGQ261951:PGV261951 OWU261951:OWZ261951 OMY261951:OND261951 ODC261951:ODH261951 NTG261951:NTL261951 NJK261951:NJP261951 MZO261951:MZT261951 MPS261951:MPX261951 MFW261951:MGB261951 LWA261951:LWF261951 LME261951:LMJ261951 LCI261951:LCN261951 KSM261951:KSR261951 KIQ261951:KIV261951 JYU261951:JYZ261951 JOY261951:JPD261951 JFC261951:JFH261951 IVG261951:IVL261951 ILK261951:ILP261951 IBO261951:IBT261951 HRS261951:HRX261951 HHW261951:HIB261951 GYA261951:GYF261951 GOE261951:GOJ261951 GEI261951:GEN261951 FUM261951:FUR261951 FKQ261951:FKV261951 FAU261951:FAZ261951 EQY261951:ERD261951 EHC261951:EHH261951 DXG261951:DXL261951 DNK261951:DNP261951 DDO261951:DDT261951 CTS261951:CTX261951 CJW261951:CKB261951 CAA261951:CAF261951 BQE261951:BQJ261951 BGI261951:BGN261951 AWM261951:AWR261951 AMQ261951:AMV261951 ACU261951:ACZ261951 SY261951:TD261951 JC261951:JH261951 B261951:L261951 WVO196415:WVT196415 WLS196415:WLX196415 WBW196415:WCB196415 VSA196415:VSF196415 VIE196415:VIJ196415 UYI196415:UYN196415 UOM196415:UOR196415 UEQ196415:UEV196415 TUU196415:TUZ196415 TKY196415:TLD196415 TBC196415:TBH196415 SRG196415:SRL196415 SHK196415:SHP196415 RXO196415:RXT196415 RNS196415:RNX196415 RDW196415:REB196415 QUA196415:QUF196415 QKE196415:QKJ196415 QAI196415:QAN196415 PQM196415:PQR196415 PGQ196415:PGV196415 OWU196415:OWZ196415 OMY196415:OND196415 ODC196415:ODH196415 NTG196415:NTL196415 NJK196415:NJP196415 MZO196415:MZT196415 MPS196415:MPX196415 MFW196415:MGB196415 LWA196415:LWF196415 LME196415:LMJ196415 LCI196415:LCN196415 KSM196415:KSR196415 KIQ196415:KIV196415 JYU196415:JYZ196415 JOY196415:JPD196415 JFC196415:JFH196415 IVG196415:IVL196415 ILK196415:ILP196415 IBO196415:IBT196415 HRS196415:HRX196415 HHW196415:HIB196415 GYA196415:GYF196415 GOE196415:GOJ196415 GEI196415:GEN196415 FUM196415:FUR196415 FKQ196415:FKV196415 FAU196415:FAZ196415 EQY196415:ERD196415 EHC196415:EHH196415 DXG196415:DXL196415 DNK196415:DNP196415 DDO196415:DDT196415 CTS196415:CTX196415 CJW196415:CKB196415 CAA196415:CAF196415 BQE196415:BQJ196415 BGI196415:BGN196415 AWM196415:AWR196415 AMQ196415:AMV196415 ACU196415:ACZ196415 SY196415:TD196415 JC196415:JH196415 B196415:L196415 WVO130879:WVT130879 WLS130879:WLX130879 WBW130879:WCB130879 VSA130879:VSF130879 VIE130879:VIJ130879 UYI130879:UYN130879 UOM130879:UOR130879 UEQ130879:UEV130879 TUU130879:TUZ130879 TKY130879:TLD130879 TBC130879:TBH130879 SRG130879:SRL130879 SHK130879:SHP130879 RXO130879:RXT130879 RNS130879:RNX130879 RDW130879:REB130879 QUA130879:QUF130879 QKE130879:QKJ130879 QAI130879:QAN130879 PQM130879:PQR130879 PGQ130879:PGV130879 OWU130879:OWZ130879 OMY130879:OND130879 ODC130879:ODH130879 NTG130879:NTL130879 NJK130879:NJP130879 MZO130879:MZT130879 MPS130879:MPX130879 MFW130879:MGB130879 LWA130879:LWF130879 LME130879:LMJ130879 LCI130879:LCN130879 KSM130879:KSR130879 KIQ130879:KIV130879 JYU130879:JYZ130879 JOY130879:JPD130879 JFC130879:JFH130879 IVG130879:IVL130879 ILK130879:ILP130879 IBO130879:IBT130879 HRS130879:HRX130879 HHW130879:HIB130879 GYA130879:GYF130879 GOE130879:GOJ130879 GEI130879:GEN130879 FUM130879:FUR130879 FKQ130879:FKV130879 FAU130879:FAZ130879 EQY130879:ERD130879 EHC130879:EHH130879 DXG130879:DXL130879 DNK130879:DNP130879 DDO130879:DDT130879 CTS130879:CTX130879 CJW130879:CKB130879 CAA130879:CAF130879 BQE130879:BQJ130879 BGI130879:BGN130879 AWM130879:AWR130879 AMQ130879:AMV130879 ACU130879:ACZ130879 SY130879:TD130879 JC130879:JH130879 B130879:L130879 WVO65343:WVT65343 WLS65343:WLX65343 WBW65343:WCB65343 VSA65343:VSF65343 VIE65343:VIJ65343 UYI65343:UYN65343 UOM65343:UOR65343 UEQ65343:UEV65343 TUU65343:TUZ65343 TKY65343:TLD65343 TBC65343:TBH65343 SRG65343:SRL65343 SHK65343:SHP65343 RXO65343:RXT65343 RNS65343:RNX65343 RDW65343:REB65343 QUA65343:QUF65343 QKE65343:QKJ65343 QAI65343:QAN65343 PQM65343:PQR65343 PGQ65343:PGV65343 OWU65343:OWZ65343 OMY65343:OND65343 ODC65343:ODH65343 NTG65343:NTL65343 NJK65343:NJP65343 MZO65343:MZT65343 MPS65343:MPX65343 MFW65343:MGB65343 LWA65343:LWF65343 LME65343:LMJ65343 LCI65343:LCN65343 KSM65343:KSR65343 KIQ65343:KIV65343 JYU65343:JYZ65343 JOY65343:JPD65343 JFC65343:JFH65343 IVG65343:IVL65343 ILK65343:ILP65343 IBO65343:IBT65343 HRS65343:HRX65343 HHW65343:HIB65343 GYA65343:GYF65343 GOE65343:GOJ65343 GEI65343:GEN65343 FUM65343:FUR65343 FKQ65343:FKV65343 FAU65343:FAZ65343 EQY65343:ERD65343 EHC65343:EHH65343 DXG65343:DXL65343 DNK65343:DNP65343 DDO65343:DDT65343 CTS65343:CTX65343 CJW65343:CKB65343 CAA65343:CAF65343 BQE65343:BQJ65343 BGI65343:BGN65343 AWM65343:AWR65343 AMQ65343:AMV65343 ACU65343:ACZ65343 SY65343:TD65343 JC65343:JH65343 B65343:L65343 WVO982847:WVT982847 WVO57:WVT57 WLS57:WLX57 WBW57:WCB57 VSA57:VSF57 VIE57:VIJ57 UYI57:UYN57 UOM57:UOR57 UEQ57:UEV57 TUU57:TUZ57 TKY57:TLD57 TBC57:TBH57 SRG57:SRL57 SHK57:SHP57 RXO57:RXT57 RNS57:RNX57 RDW57:REB57 QUA57:QUF57 QKE57:QKJ57 QAI57:QAN57 PQM57:PQR57 PGQ57:PGV57 OWU57:OWZ57 OMY57:OND57 ODC57:ODH57 NTG57:NTL57 NJK57:NJP57 MZO57:MZT57 MPS57:MPX57 MFW57:MGB57 LWA57:LWF57 LME57:LMJ57 LCI57:LCN57 KSM57:KSR57 KIQ57:KIV57 JYU57:JYZ57 JOY57:JPD57 JFC57:JFH57 IVG57:IVL57 ILK57:ILP57 IBO57:IBT57 HRS57:HRX57 HHW57:HIB57 GYA57:GYF57 GOE57:GOJ57 GEI57:GEN57 FUM57:FUR57 FKQ57:FKV57 FAU57:FAZ57 EQY57:ERD57 EHC57:EHH57 DXG57:DXL57 DNK57:DNP57 DDO57:DDT57 CTS57:CTX57 CJW57:CKB57 CAA57:CAF57 BQE57:BQJ57 BGI57:BGN57 AWM57:AWR57 AMQ57:AMV57 ACU57:ACZ57 SY57:TD57 JC57:JH57 WVO182:WVT182 WLS182:WLX182 WBW182:WCB182 VSA182:VSF182 VIE182:VIJ182 UYI182:UYN182 UOM182:UOR182 UEQ182:UEV182 TUU182:TUZ182 TKY182:TLD182 TBC182:TBH182 SRG182:SRL182 SHK182:SHP182 RXO182:RXT182 RNS182:RNX182 RDW182:REB182 QUA182:QUF182 QKE182:QKJ182 QAI182:QAN182 PQM182:PQR182 PGQ182:PGV182 OWU182:OWZ182 OMY182:OND182 ODC182:ODH182 NTG182:NTL182 NJK182:NJP182 MZO182:MZT182 MPS182:MPX182 MFW182:MGB182 LWA182:LWF182 LME182:LMJ182 LCI182:LCN182 KSM182:KSR182 KIQ182:KIV182 JYU182:JYZ182 JOY182:JPD182 JFC182:JFH182 IVG182:IVL182 ILK182:ILP182 IBO182:IBT182 HRS182:HRX182 HHW182:HIB182 GYA182:GYF182 GOE182:GOJ182 GEI182:GEN182 FUM182:FUR182 FKQ182:FKV182 FAU182:FAZ182 EQY182:ERD182 EHC182:EHH182 DXG182:DXL182 DNK182:DNP182 DDO182:DDT182 CTS182:CTX182 CJW182:CKB182 CAA182:CAF182 BQE182:BQJ182 BGI182:BGN182 AWM182:AWR182 AMQ182:AMV182 ACU182:ACZ182 SY182:TD182 JC182:JH182 WVO132:WVT132 WLS132:WLX132 WBW132:WCB132 VSA132:VSF132 VIE132:VIJ132 UYI132:UYN132 UOM132:UOR132 UEQ132:UEV132 TUU132:TUZ132 TKY132:TLD132 TBC132:TBH132 SRG132:SRL132 SHK132:SHP132 RXO132:RXT132 RNS132:RNX132 RDW132:REB132 QUA132:QUF132 QKE132:QKJ132 QAI132:QAN132 PQM132:PQR132 PGQ132:PGV132 OWU132:OWZ132 OMY132:OND132 ODC132:ODH132 NTG132:NTL132 NJK132:NJP132 MZO132:MZT132 MPS132:MPX132 MFW132:MGB132 LWA132:LWF132 LME132:LMJ132 LCI132:LCN132 KSM132:KSR132 KIQ132:KIV132 JYU132:JYZ132 JOY132:JPD132 JFC132:JFH132 IVG132:IVL132 ILK132:ILP132 IBO132:IBT132 HRS132:HRX132 HHW132:HIB132 GYA132:GYF132 GOE132:GOJ132 GEI132:GEN132 FUM132:FUR132 FKQ132:FKV132 FAU132:FAZ132 EQY132:ERD132 EHC132:EHH132 DXG132:DXL132 DNK132:DNP132 DDO132:DDT132 CTS132:CTX132 CJW132:CKB132 CAA132:CAF132 BQE132:BQJ132 BGI132:BGN132 AWM132:AWR132 AMQ132:AMV132 ACU132:ACZ132 SY132:TD132 JC132:JH132 WVO107:WVT107 WLS107:WLX107 WBW107:WCB107 VSA107:VSF107 VIE107:VIJ107 UYI107:UYN107 UOM107:UOR107 UEQ107:UEV107 TUU107:TUZ107 TKY107:TLD107 TBC107:TBH107 SRG107:SRL107 SHK107:SHP107 RXO107:RXT107 RNS107:RNX107 RDW107:REB107 QUA107:QUF107 QKE107:QKJ107 QAI107:QAN107 PQM107:PQR107 PGQ107:PGV107 OWU107:OWZ107 OMY107:OND107 ODC107:ODH107 NTG107:NTL107 NJK107:NJP107 MZO107:MZT107 MPS107:MPX107 MFW107:MGB107 LWA107:LWF107 LME107:LMJ107 LCI107:LCN107 KSM107:KSR107 KIQ107:KIV107 JYU107:JYZ107 JOY107:JPD107 JFC107:JFH107 IVG107:IVL107 ILK107:ILP107 IBO107:IBT107 HRS107:HRX107 HHW107:HIB107 GYA107:GYF107 GOE107:GOJ107 GEI107:GEN107 FUM107:FUR107 FKQ107:FKV107 FAU107:FAZ107 EQY107:ERD107 EHC107:EHH107 DXG107:DXL107 DNK107:DNP107 DDO107:DDT107 CTS107:CTX107 CJW107:CKB107 CAA107:CAF107 BQE107:BQJ107 BGI107:BGN107 AWM107:AWR107 AMQ107:AMV107 ACU107:ACZ107 SY107:TD107 JC107:JH107 WVO157:WVT157 WLS157:WLX157 WBW157:WCB157 VSA157:VSF157 VIE157:VIJ157 UYI157:UYN157 UOM157:UOR157 UEQ157:UEV157 TUU157:TUZ157 TKY157:TLD157 TBC157:TBH157 SRG157:SRL157 SHK157:SHP157 RXO157:RXT157 RNS157:RNX157 RDW157:REB157 QUA157:QUF157 QKE157:QKJ157 QAI157:QAN157 PQM157:PQR157 PGQ157:PGV157 OWU157:OWZ157 OMY157:OND157 ODC157:ODH157 NTG157:NTL157 NJK157:NJP157 MZO157:MZT157 MPS157:MPX157 MFW157:MGB157 LWA157:LWF157 LME157:LMJ157 LCI157:LCN157 KSM157:KSR157 KIQ157:KIV157 JYU157:JYZ157 JOY157:JPD157 JFC157:JFH157 IVG157:IVL157 ILK157:ILP157 IBO157:IBT157 HRS157:HRX157 HHW157:HIB157 GYA157:GYF157 GOE157:GOJ157 GEI157:GEN157 FUM157:FUR157 FKQ157:FKV157 FAU157:FAZ157 EQY157:ERD157 EHC157:EHH157 DXG157:DXL157 DNK157:DNP157 DDO157:DDT157 CTS157:CTX157 CJW157:CKB157 CAA157:CAF157 BQE157:BQJ157 BGI157:BGN157 AWM157:AWR157 AMQ157:AMV157 ACU157:ACZ157 SY157:TD157 JC157:JH157">
      <formula1>"人件費,家屋費（選挙事務所費）,家屋費（集合会場費）,通信費,交通費,印刷費,広告費,文具費,食料費,休泊費,雑費"</formula1>
    </dataValidation>
    <dataValidation type="list" allowBlank="1" showDropDown="0" showInputMessage="1" showErrorMessage="1" error="この項目はリストから選択してください。" sqref="B282:L282 B257:L257 B232:L232 B207:L207 B182:L182 B157:L157 B132:L132 B107:L107 B82:L82 B57:L57 B32:L32 B7:L7">
      <formula1>"人　件　費,家　屋　費（選挙事務所費）,家　屋　費（集合会場費）,通　信　費,交　通　費,印　刷　費,広　告　費,文　具　費,食　糧　費,休　泊　費,雑　費"</formula1>
    </dataValidation>
  </dataValidations>
  <printOptions horizontalCentered="1" verticalCentered="1"/>
  <pageMargins left="0.78740157480314965" right="0.78740157480314965" top="0.78740157480314965" bottom="0.78740157480314965" header="0" footer="0"/>
  <pageSetup paperSize="9" scale="99" fitToWidth="0" fitToHeight="0" orientation="landscape" usePrinterDefaults="1"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dimension ref="A1:IV39"/>
  <sheetViews>
    <sheetView view="pageBreakPreview" topLeftCell="A13" zoomScale="85" zoomScaleSheetLayoutView="85" workbookViewId="0">
      <selection activeCell="J30" sqref="J30"/>
    </sheetView>
  </sheetViews>
  <sheetFormatPr defaultRowHeight="14.25"/>
  <cols>
    <col min="1" max="1" width="9.625" style="509" customWidth="1"/>
    <col min="2" max="2" width="8.625" style="509" customWidth="1"/>
    <col min="3" max="3" width="15.625" style="509" customWidth="1"/>
    <col min="4" max="4" width="11.625" style="509" customWidth="1"/>
    <col min="5" max="5" width="2.625" style="509" customWidth="1"/>
    <col min="6" max="6" width="12.625" style="509" customWidth="1"/>
    <col min="7" max="7" width="5.625" style="509" customWidth="1"/>
    <col min="8" max="8" width="8.625" style="509" customWidth="1"/>
    <col min="9" max="9" width="11.625" style="509" customWidth="1"/>
    <col min="10" max="11" width="9" style="509" bestFit="1" customWidth="1"/>
    <col min="12" max="12" width="12.625" style="509" customWidth="1"/>
    <col min="13" max="256" width="9" style="509" bestFit="1" customWidth="1"/>
  </cols>
  <sheetData>
    <row r="1" spans="1:11" ht="21.95" customHeight="1">
      <c r="A1" s="4" t="s">
        <v>213</v>
      </c>
      <c r="B1" s="4"/>
      <c r="C1" s="4"/>
      <c r="D1" s="4"/>
      <c r="E1" s="4"/>
      <c r="F1" s="4"/>
      <c r="G1" s="4"/>
      <c r="H1" s="4"/>
      <c r="I1" s="4"/>
    </row>
    <row r="2" spans="1:11" ht="21.95" customHeight="1"/>
    <row r="3" spans="1:11" ht="24" customHeight="1">
      <c r="A3" s="511" t="s">
        <v>241</v>
      </c>
      <c r="B3" s="511"/>
      <c r="C3" s="511"/>
      <c r="D3" s="511"/>
      <c r="E3" s="511"/>
      <c r="F3" s="511"/>
      <c r="J3" s="509" t="s">
        <v>242</v>
      </c>
      <c r="K3" s="509" t="s">
        <v>243</v>
      </c>
    </row>
    <row r="4" spans="1:11" ht="24" customHeight="1">
      <c r="A4" s="509" t="s">
        <v>12</v>
      </c>
    </row>
    <row r="5" spans="1:11" ht="24" customHeight="1">
      <c r="B5" s="509" t="s">
        <v>222</v>
      </c>
      <c r="D5" s="527"/>
      <c r="E5" s="527"/>
      <c r="F5" s="540" t="s">
        <v>22</v>
      </c>
    </row>
    <row r="6" spans="1:11" ht="24" customHeight="1">
      <c r="A6" s="509" t="s">
        <v>214</v>
      </c>
      <c r="H6" s="509" t="str">
        <f>"第"&amp;'【様式１】選挙運動費用収支報告書（表紙）'!$T$18&amp;"回分"</f>
        <v>第1回分</v>
      </c>
    </row>
    <row r="7" spans="1:11" ht="24" customHeight="1">
      <c r="A7" s="512" t="s">
        <v>215</v>
      </c>
      <c r="B7" s="512"/>
      <c r="C7" s="520">
        <f>'【様式１】選挙運動費用収支報告書（表紙）'!T8</f>
        <v>0</v>
      </c>
      <c r="D7" s="512" t="s">
        <v>201</v>
      </c>
      <c r="E7" s="537"/>
      <c r="F7" s="543"/>
      <c r="G7" s="546" t="s">
        <v>238</v>
      </c>
      <c r="H7" s="552" t="str">
        <f>'【様式１】選挙運動費用収支報告書（表紙）'!V15&amp;"月"&amp;'【様式１】選挙運動費用収支報告書（表紙）'!X15&amp;"日"</f>
        <v>月日</v>
      </c>
      <c r="I7" s="557" t="s">
        <v>52</v>
      </c>
    </row>
    <row r="8" spans="1:11" ht="24" customHeight="1">
      <c r="A8" s="512" t="s">
        <v>217</v>
      </c>
      <c r="B8" s="512"/>
      <c r="C8" s="521">
        <f>'【様式５】支出の部（計）'!H24</f>
        <v>0</v>
      </c>
      <c r="D8" s="528"/>
      <c r="E8" s="528"/>
      <c r="F8" s="519"/>
      <c r="G8" s="547" t="s">
        <v>228</v>
      </c>
      <c r="H8" s="553" t="str">
        <f>'【様式１】選挙運動費用収支報告書（表紙）'!V16&amp;"月"&amp;'【様式１】選挙運動費用収支報告書（表紙）'!X16&amp;"日"</f>
        <v>月日</v>
      </c>
      <c r="I8" s="558" t="s">
        <v>93</v>
      </c>
    </row>
    <row r="9" spans="1:11" ht="18" customHeight="1"/>
    <row r="10" spans="1:11" ht="20.100000000000001" customHeight="1">
      <c r="B10" s="509" t="s">
        <v>126</v>
      </c>
      <c r="E10" s="538"/>
      <c r="G10" s="509" t="s">
        <v>239</v>
      </c>
    </row>
    <row r="11" spans="1:11" ht="20.100000000000001" customHeight="1">
      <c r="D11" s="529" t="s">
        <v>225</v>
      </c>
      <c r="E11" s="538"/>
      <c r="I11" s="530" t="s">
        <v>225</v>
      </c>
    </row>
    <row r="12" spans="1:11" ht="20.100000000000001" customHeight="1">
      <c r="A12" s="509" t="s">
        <v>218</v>
      </c>
      <c r="E12" s="538"/>
      <c r="F12" s="509" t="s">
        <v>229</v>
      </c>
      <c r="I12" s="533">
        <f>'【様式３】支出費目別集計表'!K3</f>
        <v>0</v>
      </c>
    </row>
    <row r="13" spans="1:11" s="510" customFormat="1" ht="20.100000000000001" customHeight="1">
      <c r="A13" s="510" t="s">
        <v>185</v>
      </c>
      <c r="C13" s="510" t="s">
        <v>224</v>
      </c>
      <c r="D13" s="530" t="s">
        <v>23</v>
      </c>
      <c r="E13" s="539"/>
      <c r="F13" s="510" t="s">
        <v>230</v>
      </c>
      <c r="G13" s="540"/>
      <c r="H13" s="540"/>
      <c r="I13" s="533">
        <f>'【様式３】支出費目別集計表'!K4</f>
        <v>0</v>
      </c>
    </row>
    <row r="14" spans="1:11" ht="20.100000000000001" customHeight="1">
      <c r="A14" s="513">
        <f>'【様式２】収入の部'!F4</f>
        <v>0</v>
      </c>
      <c r="B14" s="513"/>
      <c r="C14" s="522">
        <f>'【様式２】収入の部'!G4</f>
        <v>0</v>
      </c>
      <c r="D14" s="531">
        <f>'【様式２】収入の部'!C4</f>
        <v>0</v>
      </c>
      <c r="E14" s="538"/>
      <c r="F14" s="509" t="s">
        <v>231</v>
      </c>
      <c r="I14" s="533">
        <f>'【様式３】支出費目別集計表'!K5</f>
        <v>0</v>
      </c>
    </row>
    <row r="15" spans="1:11" ht="20.100000000000001" customHeight="1">
      <c r="A15" s="513">
        <f>'【様式２】収入の部'!F5</f>
        <v>0</v>
      </c>
      <c r="B15" s="513"/>
      <c r="C15" s="522">
        <f>'【様式２】収入の部'!G5</f>
        <v>0</v>
      </c>
      <c r="D15" s="531">
        <f>'【様式２】収入の部'!C5</f>
        <v>0</v>
      </c>
      <c r="E15" s="538"/>
      <c r="F15" s="509" t="s">
        <v>232</v>
      </c>
      <c r="I15" s="533">
        <f>'【様式３】支出費目別集計表'!K6</f>
        <v>0</v>
      </c>
    </row>
    <row r="16" spans="1:11" ht="20.100000000000001" customHeight="1">
      <c r="A16" s="513">
        <f>'【様式２】収入の部'!F6</f>
        <v>0</v>
      </c>
      <c r="B16" s="513"/>
      <c r="C16" s="522">
        <f>'【様式２】収入の部'!G6</f>
        <v>0</v>
      </c>
      <c r="D16" s="531">
        <f>'【様式２】収入の部'!C6</f>
        <v>0</v>
      </c>
      <c r="E16" s="538"/>
      <c r="F16" s="509" t="s">
        <v>216</v>
      </c>
      <c r="I16" s="533">
        <f>'【様式３】支出費目別集計表'!K7</f>
        <v>0</v>
      </c>
    </row>
    <row r="17" spans="1:10" ht="20.100000000000001" customHeight="1">
      <c r="A17" s="514">
        <f>'【様式２】収入の部'!F7</f>
        <v>0</v>
      </c>
      <c r="B17" s="514"/>
      <c r="C17" s="522">
        <f>'【様式２】収入の部'!G7</f>
        <v>0</v>
      </c>
      <c r="D17" s="531">
        <f>'【様式２】収入の部'!C7</f>
        <v>0</v>
      </c>
      <c r="E17" s="538"/>
      <c r="F17" s="509" t="s">
        <v>26</v>
      </c>
      <c r="I17" s="533">
        <f>'【様式３】支出費目別集計表'!K8</f>
        <v>0</v>
      </c>
    </row>
    <row r="18" spans="1:10" ht="20.100000000000001" customHeight="1">
      <c r="A18" s="514">
        <f>'【様式２】収入の部'!F8</f>
        <v>0</v>
      </c>
      <c r="B18" s="514"/>
      <c r="C18" s="522">
        <f>'【様式２】収入の部'!G8</f>
        <v>0</v>
      </c>
      <c r="D18" s="531">
        <f>'【様式２】収入の部'!C8</f>
        <v>0</v>
      </c>
      <c r="E18" s="538"/>
      <c r="F18" s="509" t="s">
        <v>233</v>
      </c>
      <c r="I18" s="533">
        <f>'【様式３】支出費目別集計表'!K9</f>
        <v>0</v>
      </c>
    </row>
    <row r="19" spans="1:10" ht="20.100000000000001" customHeight="1">
      <c r="A19" s="514">
        <f>'【様式２】収入の部'!F9</f>
        <v>0</v>
      </c>
      <c r="B19" s="514"/>
      <c r="C19" s="522">
        <f>'【様式２】収入の部'!G9</f>
        <v>0</v>
      </c>
      <c r="D19" s="531">
        <f>'【様式２】収入の部'!C9</f>
        <v>0</v>
      </c>
      <c r="E19" s="538"/>
      <c r="F19" s="509" t="s">
        <v>234</v>
      </c>
      <c r="I19" s="533">
        <f>'【様式３】支出費目別集計表'!K10</f>
        <v>0</v>
      </c>
    </row>
    <row r="20" spans="1:10" ht="20.100000000000001" customHeight="1">
      <c r="A20" s="514">
        <f>'【様式２】収入の部'!F10</f>
        <v>0</v>
      </c>
      <c r="B20" s="514"/>
      <c r="C20" s="522">
        <f>'【様式２】収入の部'!G10</f>
        <v>0</v>
      </c>
      <c r="D20" s="531">
        <f>'【様式２】収入の部'!C10</f>
        <v>0</v>
      </c>
      <c r="E20" s="538"/>
      <c r="F20" s="509" t="s">
        <v>235</v>
      </c>
      <c r="I20" s="533">
        <f>'【様式３】支出費目別集計表'!K11</f>
        <v>0</v>
      </c>
    </row>
    <row r="21" spans="1:10" ht="20.100000000000001" customHeight="1">
      <c r="A21" s="514">
        <f>'【様式２】収入の部'!F11</f>
        <v>0</v>
      </c>
      <c r="B21" s="514"/>
      <c r="C21" s="522">
        <f>'【様式２】収入の部'!G11</f>
        <v>0</v>
      </c>
      <c r="D21" s="531">
        <f>'【様式２】収入の部'!C11</f>
        <v>0</v>
      </c>
      <c r="E21" s="538"/>
      <c r="F21" s="509" t="s">
        <v>236</v>
      </c>
      <c r="I21" s="533">
        <f>'【様式３】支出費目別集計表'!K12</f>
        <v>0</v>
      </c>
    </row>
    <row r="22" spans="1:10" ht="20.100000000000001" customHeight="1">
      <c r="A22" s="514">
        <f>'【様式２】収入の部'!F12</f>
        <v>0</v>
      </c>
      <c r="B22" s="514"/>
      <c r="C22" s="522">
        <f>'【様式２】収入の部'!G12</f>
        <v>0</v>
      </c>
      <c r="D22" s="531">
        <f>'【様式２】収入の部'!C12</f>
        <v>0</v>
      </c>
      <c r="E22" s="538"/>
      <c r="F22" s="509" t="s">
        <v>237</v>
      </c>
      <c r="I22" s="533">
        <f>'【様式３】支出費目別集計表'!K13</f>
        <v>0</v>
      </c>
    </row>
    <row r="23" spans="1:10" ht="20.100000000000001" customHeight="1">
      <c r="A23" s="514">
        <f>'【様式２】収入の部'!F13</f>
        <v>0</v>
      </c>
      <c r="B23" s="514"/>
      <c r="C23" s="522">
        <f>'【様式２】収入の部'!G13</f>
        <v>0</v>
      </c>
      <c r="D23" s="531">
        <f>'【様式２】収入の部'!C13</f>
        <v>0</v>
      </c>
      <c r="E23" s="538"/>
      <c r="F23" s="509" t="s">
        <v>204</v>
      </c>
      <c r="I23" s="533">
        <f>'【様式３】支出費目別集計表'!K14</f>
        <v>0</v>
      </c>
    </row>
    <row r="24" spans="1:10" ht="20.100000000000001" customHeight="1">
      <c r="A24" s="514">
        <f>'【様式２】収入の部'!F14</f>
        <v>0</v>
      </c>
      <c r="B24" s="514"/>
      <c r="C24" s="522">
        <f>'【様式２】収入の部'!G14</f>
        <v>0</v>
      </c>
      <c r="D24" s="531">
        <f>'【様式２】収入の部'!C14</f>
        <v>0</v>
      </c>
      <c r="E24" s="538"/>
    </row>
    <row r="25" spans="1:10" ht="20.100000000000001" customHeight="1">
      <c r="A25" s="514">
        <f>'【様式２】収入の部'!F15</f>
        <v>0</v>
      </c>
      <c r="B25" s="514"/>
      <c r="C25" s="522">
        <f>'【様式２】収入の部'!G15</f>
        <v>0</v>
      </c>
      <c r="D25" s="531">
        <f>'【様式２】収入の部'!C15</f>
        <v>0</v>
      </c>
      <c r="E25" s="538"/>
    </row>
    <row r="26" spans="1:10" ht="20.100000000000001" customHeight="1">
      <c r="A26" s="514">
        <f>'【様式２】収入の部'!F16</f>
        <v>0</v>
      </c>
      <c r="B26" s="514"/>
      <c r="C26" s="522">
        <f>'【様式２】収入の部'!G16</f>
        <v>0</v>
      </c>
      <c r="D26" s="531">
        <f>'【様式２】収入の部'!C16</f>
        <v>0</v>
      </c>
      <c r="E26" s="538"/>
    </row>
    <row r="27" spans="1:10" ht="20.100000000000001" customHeight="1">
      <c r="D27" s="532"/>
      <c r="E27" s="538"/>
    </row>
    <row r="28" spans="1:10" ht="20.100000000000001" customHeight="1">
      <c r="A28" s="511" t="s">
        <v>219</v>
      </c>
      <c r="B28" s="511"/>
      <c r="C28" s="511"/>
      <c r="D28" s="531"/>
      <c r="E28" s="538"/>
    </row>
    <row r="29" spans="1:10" ht="20.100000000000001" customHeight="1">
      <c r="A29" s="509" t="s">
        <v>220</v>
      </c>
      <c r="D29" s="533">
        <f>'【様式２】収入の部'!C20</f>
        <v>0</v>
      </c>
      <c r="E29" s="538"/>
    </row>
    <row r="30" spans="1:10" ht="20.100000000000001" customHeight="1">
      <c r="A30" s="509" t="s">
        <v>65</v>
      </c>
      <c r="D30" s="533">
        <f>'【様式２】収入の部'!C21</f>
        <v>0</v>
      </c>
      <c r="E30" s="538"/>
      <c r="F30" s="509" t="s">
        <v>65</v>
      </c>
      <c r="I30" s="533">
        <f>SUM(I12:I13,I16:I23)</f>
        <v>0</v>
      </c>
      <c r="J30" s="509" t="b">
        <f>SUM(D14:D29)=D30</f>
        <v>1</v>
      </c>
    </row>
    <row r="31" spans="1:10" ht="20.100000000000001" customHeight="1">
      <c r="A31" s="509" t="s">
        <v>44</v>
      </c>
      <c r="D31" s="533">
        <f>'【様式２】収入の部'!C24</f>
        <v>0</v>
      </c>
      <c r="E31" s="538"/>
      <c r="F31" s="509" t="s">
        <v>44</v>
      </c>
      <c r="I31" s="533">
        <f>'【様式５】支出の部（計）'!C9</f>
        <v>0</v>
      </c>
    </row>
    <row r="32" spans="1:10" ht="20.100000000000001" customHeight="1">
      <c r="A32" s="509" t="s">
        <v>221</v>
      </c>
      <c r="D32" s="533">
        <f>'【様式２】収入の部'!C27</f>
        <v>0</v>
      </c>
      <c r="E32" s="538"/>
      <c r="F32" s="509" t="s">
        <v>221</v>
      </c>
      <c r="I32" s="533">
        <f>SUM(I30:I31)</f>
        <v>0</v>
      </c>
    </row>
    <row r="33" spans="1:13" ht="20.100000000000001" customHeight="1">
      <c r="D33" s="532"/>
      <c r="E33" s="540"/>
      <c r="I33" s="532"/>
    </row>
    <row r="34" spans="1:13" ht="20.100000000000001" customHeight="1">
      <c r="B34" s="516" t="s">
        <v>223</v>
      </c>
      <c r="C34" s="523"/>
      <c r="D34" s="534" t="s">
        <v>226</v>
      </c>
      <c r="E34" s="541"/>
      <c r="F34" s="544"/>
      <c r="G34" s="548" t="s">
        <v>240</v>
      </c>
      <c r="H34" s="554"/>
      <c r="I34" s="532"/>
    </row>
    <row r="35" spans="1:13" ht="20.100000000000001" customHeight="1">
      <c r="B35" s="517"/>
      <c r="C35" s="524"/>
      <c r="D35" s="535" t="s">
        <v>227</v>
      </c>
      <c r="E35" s="542"/>
      <c r="F35" s="545"/>
      <c r="G35" s="549">
        <f>'【様式５】支出の部（計）'!N14</f>
        <v>0</v>
      </c>
      <c r="H35" s="555"/>
      <c r="I35" s="532"/>
    </row>
    <row r="36" spans="1:13" ht="20.100000000000001" customHeight="1">
      <c r="B36" s="517"/>
      <c r="C36" s="524"/>
      <c r="D36" s="535" t="s">
        <v>104</v>
      </c>
      <c r="E36" s="542"/>
      <c r="F36" s="545"/>
      <c r="G36" s="549">
        <f>'【様式５】支出の部（計）'!N15</f>
        <v>0</v>
      </c>
      <c r="H36" s="555"/>
      <c r="I36" s="532"/>
    </row>
    <row r="37" spans="1:13" ht="20.100000000000001" customHeight="1">
      <c r="B37" s="518"/>
      <c r="C37" s="525"/>
      <c r="D37" s="534" t="s">
        <v>6</v>
      </c>
      <c r="E37" s="541"/>
      <c r="F37" s="544"/>
      <c r="G37" s="550">
        <f>SUM(G35:H36)</f>
        <v>0</v>
      </c>
      <c r="H37" s="556"/>
      <c r="I37" s="532"/>
      <c r="K37" s="509" t="s">
        <v>156</v>
      </c>
      <c r="L37" s="532">
        <f>D32-I32+G35+G36</f>
        <v>0</v>
      </c>
      <c r="M37" s="509" t="str">
        <f>IF(L37&gt;=0,"OK","NG")</f>
        <v>OK</v>
      </c>
    </row>
    <row r="38" spans="1:13" ht="19.5" customHeight="1"/>
    <row r="39" spans="1:13" ht="24" customHeight="1">
      <c r="A39" s="515" t="s">
        <v>146</v>
      </c>
      <c r="B39" s="519"/>
      <c r="C39" s="526"/>
      <c r="D39" s="536"/>
      <c r="E39" s="528"/>
      <c r="F39" s="528"/>
      <c r="G39" s="551" t="str">
        <f>"第"&amp;'【様式１】選挙運動費用収支報告書（表紙）'!$T$18&amp;"回分"</f>
        <v>第1回分</v>
      </c>
      <c r="H39" s="528"/>
      <c r="I39" s="519"/>
    </row>
    <row r="40" spans="1:13" ht="18" customHeight="1"/>
    <row r="41" spans="1:13" ht="18" customHeight="1"/>
    <row r="42" spans="1:13" ht="18" customHeight="1"/>
    <row r="43" spans="1:13" ht="18" customHeight="1"/>
    <row r="44" spans="1:13" ht="18" customHeight="1"/>
    <row r="45" spans="1:13" ht="18" customHeight="1"/>
    <row r="46" spans="1:13" ht="18" customHeight="1"/>
    <row r="47" spans="1:13" ht="18" customHeight="1"/>
    <row r="48" spans="1: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26">
    <mergeCell ref="A1:I1"/>
    <mergeCell ref="D5:E5"/>
    <mergeCell ref="E7:F7"/>
    <mergeCell ref="A14:B14"/>
    <mergeCell ref="A15:B15"/>
    <mergeCell ref="A16:B16"/>
    <mergeCell ref="A17:B17"/>
    <mergeCell ref="A18:B18"/>
    <mergeCell ref="A19:B19"/>
    <mergeCell ref="A20:B20"/>
    <mergeCell ref="A21:B21"/>
    <mergeCell ref="A22:B22"/>
    <mergeCell ref="A23:B23"/>
    <mergeCell ref="A24:B24"/>
    <mergeCell ref="A25:B25"/>
    <mergeCell ref="A26:B26"/>
    <mergeCell ref="D34:F34"/>
    <mergeCell ref="G34:H34"/>
    <mergeCell ref="D35:F35"/>
    <mergeCell ref="G35:H35"/>
    <mergeCell ref="D36:F36"/>
    <mergeCell ref="G36:H36"/>
    <mergeCell ref="D37:F37"/>
    <mergeCell ref="G37:H37"/>
    <mergeCell ref="C39:D39"/>
    <mergeCell ref="B34:C37"/>
  </mergeCells>
  <phoneticPr fontId="2"/>
  <pageMargins left="0.98425196850393704" right="0.59055118110236227" top="0.78740157480314965" bottom="0.59055118110236227" header="0.51181102362204722" footer="0.51181102362204722"/>
  <pageSetup paperSize="9" scale="98"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H29"/>
  <sheetViews>
    <sheetView tabSelected="1" view="pageBreakPreview" zoomScaleSheetLayoutView="100" workbookViewId="0">
      <selection sqref="A1:AA1"/>
    </sheetView>
  </sheetViews>
  <sheetFormatPr defaultRowHeight="13.5"/>
  <cols>
    <col min="1" max="1" width="2.6640625" style="32" customWidth="1"/>
    <col min="2" max="2" width="1.6640625" style="32" customWidth="1"/>
    <col min="3" max="3" width="5.6640625" style="32" customWidth="1"/>
    <col min="4" max="13" width="4.6640625" style="32" customWidth="1"/>
    <col min="14" max="14" width="7.88671875" style="32" customWidth="1"/>
    <col min="15" max="15" width="2.6640625" style="32" customWidth="1"/>
    <col min="16" max="16" width="1.6640625" style="32" customWidth="1"/>
    <col min="17" max="17" width="2.44140625" style="32" customWidth="1"/>
    <col min="18" max="29" width="4.6640625" style="32" customWidth="1"/>
    <col min="30" max="30" width="4.33203125" style="32" customWidth="1"/>
    <col min="31" max="264" width="9" style="32" customWidth="1"/>
    <col min="265" max="266" width="3" style="32" customWidth="1"/>
    <col min="267" max="267" width="8.6640625" style="32" customWidth="1"/>
    <col min="268" max="268" width="2.44140625" style="32" customWidth="1"/>
    <col min="269" max="271" width="8.6640625" style="32" customWidth="1"/>
    <col min="272" max="272" width="6" style="32" customWidth="1"/>
    <col min="273" max="273" width="3.6640625" style="32" customWidth="1"/>
    <col min="274" max="274" width="7.88671875" style="32" customWidth="1"/>
    <col min="275" max="275" width="4.109375" style="32" customWidth="1"/>
    <col min="276" max="276" width="2.44140625" style="32" customWidth="1"/>
    <col min="277" max="277" width="3.21875" style="32" customWidth="1"/>
    <col min="278" max="278" width="2.88671875" style="32" customWidth="1"/>
    <col min="279" max="279" width="11.33203125" style="32" customWidth="1"/>
    <col min="280" max="280" width="12.77734375" style="32" customWidth="1"/>
    <col min="281" max="281" width="4.33203125" style="32" customWidth="1"/>
    <col min="282" max="282" width="3.109375" style="32" customWidth="1"/>
    <col min="283" max="286" width="4.33203125" style="32" customWidth="1"/>
    <col min="287" max="520" width="9" style="32" customWidth="1"/>
    <col min="521" max="522" width="3" style="32" customWidth="1"/>
    <col min="523" max="523" width="8.6640625" style="32" customWidth="1"/>
    <col min="524" max="524" width="2.44140625" style="32" customWidth="1"/>
    <col min="525" max="527" width="8.6640625" style="32" customWidth="1"/>
    <col min="528" max="528" width="6" style="32" customWidth="1"/>
    <col min="529" max="529" width="3.6640625" style="32" customWidth="1"/>
    <col min="530" max="530" width="7.88671875" style="32" customWidth="1"/>
    <col min="531" max="531" width="4.109375" style="32" customWidth="1"/>
    <col min="532" max="532" width="2.44140625" style="32" customWidth="1"/>
    <col min="533" max="533" width="3.21875" style="32" customWidth="1"/>
    <col min="534" max="534" width="2.88671875" style="32" customWidth="1"/>
    <col min="535" max="535" width="11.33203125" style="32" customWidth="1"/>
    <col min="536" max="536" width="12.77734375" style="32" customWidth="1"/>
    <col min="537" max="537" width="4.33203125" style="32" customWidth="1"/>
    <col min="538" max="538" width="3.109375" style="32" customWidth="1"/>
    <col min="539" max="542" width="4.33203125" style="32" customWidth="1"/>
    <col min="543" max="776" width="9" style="32" customWidth="1"/>
    <col min="777" max="778" width="3" style="32" customWidth="1"/>
    <col min="779" max="779" width="8.6640625" style="32" customWidth="1"/>
    <col min="780" max="780" width="2.44140625" style="32" customWidth="1"/>
    <col min="781" max="783" width="8.6640625" style="32" customWidth="1"/>
    <col min="784" max="784" width="6" style="32" customWidth="1"/>
    <col min="785" max="785" width="3.6640625" style="32" customWidth="1"/>
    <col min="786" max="786" width="7.88671875" style="32" customWidth="1"/>
    <col min="787" max="787" width="4.109375" style="32" customWidth="1"/>
    <col min="788" max="788" width="2.44140625" style="32" customWidth="1"/>
    <col min="789" max="789" width="3.21875" style="32" customWidth="1"/>
    <col min="790" max="790" width="2.88671875" style="32" customWidth="1"/>
    <col min="791" max="791" width="11.33203125" style="32" customWidth="1"/>
    <col min="792" max="792" width="12.77734375" style="32" customWidth="1"/>
    <col min="793" max="793" width="4.33203125" style="32" customWidth="1"/>
    <col min="794" max="794" width="3.109375" style="32" customWidth="1"/>
    <col min="795" max="798" width="4.33203125" style="32" customWidth="1"/>
    <col min="799" max="1032" width="9" style="32" customWidth="1"/>
    <col min="1033" max="1034" width="3" style="32" customWidth="1"/>
    <col min="1035" max="1035" width="8.6640625" style="32" customWidth="1"/>
    <col min="1036" max="1036" width="2.44140625" style="32" customWidth="1"/>
    <col min="1037" max="1039" width="8.6640625" style="32" customWidth="1"/>
    <col min="1040" max="1040" width="6" style="32" customWidth="1"/>
    <col min="1041" max="1041" width="3.6640625" style="32" customWidth="1"/>
    <col min="1042" max="1042" width="7.88671875" style="32" customWidth="1"/>
    <col min="1043" max="1043" width="4.109375" style="32" customWidth="1"/>
    <col min="1044" max="1044" width="2.44140625" style="32" customWidth="1"/>
    <col min="1045" max="1045" width="3.21875" style="32" customWidth="1"/>
    <col min="1046" max="1046" width="2.88671875" style="32" customWidth="1"/>
    <col min="1047" max="1047" width="11.33203125" style="32" customWidth="1"/>
    <col min="1048" max="1048" width="12.77734375" style="32" customWidth="1"/>
    <col min="1049" max="1049" width="4.33203125" style="32" customWidth="1"/>
    <col min="1050" max="1050" width="3.109375" style="32" customWidth="1"/>
    <col min="1051" max="1054" width="4.33203125" style="32" customWidth="1"/>
    <col min="1055" max="1288" width="9" style="32" customWidth="1"/>
    <col min="1289" max="1290" width="3" style="32" customWidth="1"/>
    <col min="1291" max="1291" width="8.6640625" style="32" customWidth="1"/>
    <col min="1292" max="1292" width="2.44140625" style="32" customWidth="1"/>
    <col min="1293" max="1295" width="8.6640625" style="32" customWidth="1"/>
    <col min="1296" max="1296" width="6" style="32" customWidth="1"/>
    <col min="1297" max="1297" width="3.6640625" style="32" customWidth="1"/>
    <col min="1298" max="1298" width="7.88671875" style="32" customWidth="1"/>
    <col min="1299" max="1299" width="4.109375" style="32" customWidth="1"/>
    <col min="1300" max="1300" width="2.44140625" style="32" customWidth="1"/>
    <col min="1301" max="1301" width="3.21875" style="32" customWidth="1"/>
    <col min="1302" max="1302" width="2.88671875" style="32" customWidth="1"/>
    <col min="1303" max="1303" width="11.33203125" style="32" customWidth="1"/>
    <col min="1304" max="1304" width="12.77734375" style="32" customWidth="1"/>
    <col min="1305" max="1305" width="4.33203125" style="32" customWidth="1"/>
    <col min="1306" max="1306" width="3.109375" style="32" customWidth="1"/>
    <col min="1307" max="1310" width="4.33203125" style="32" customWidth="1"/>
    <col min="1311" max="1544" width="9" style="32" customWidth="1"/>
    <col min="1545" max="1546" width="3" style="32" customWidth="1"/>
    <col min="1547" max="1547" width="8.6640625" style="32" customWidth="1"/>
    <col min="1548" max="1548" width="2.44140625" style="32" customWidth="1"/>
    <col min="1549" max="1551" width="8.6640625" style="32" customWidth="1"/>
    <col min="1552" max="1552" width="6" style="32" customWidth="1"/>
    <col min="1553" max="1553" width="3.6640625" style="32" customWidth="1"/>
    <col min="1554" max="1554" width="7.88671875" style="32" customWidth="1"/>
    <col min="1555" max="1555" width="4.109375" style="32" customWidth="1"/>
    <col min="1556" max="1556" width="2.44140625" style="32" customWidth="1"/>
    <col min="1557" max="1557" width="3.21875" style="32" customWidth="1"/>
    <col min="1558" max="1558" width="2.88671875" style="32" customWidth="1"/>
    <col min="1559" max="1559" width="11.33203125" style="32" customWidth="1"/>
    <col min="1560" max="1560" width="12.77734375" style="32" customWidth="1"/>
    <col min="1561" max="1561" width="4.33203125" style="32" customWidth="1"/>
    <col min="1562" max="1562" width="3.109375" style="32" customWidth="1"/>
    <col min="1563" max="1566" width="4.33203125" style="32" customWidth="1"/>
    <col min="1567" max="1800" width="9" style="32" customWidth="1"/>
    <col min="1801" max="1802" width="3" style="32" customWidth="1"/>
    <col min="1803" max="1803" width="8.6640625" style="32" customWidth="1"/>
    <col min="1804" max="1804" width="2.44140625" style="32" customWidth="1"/>
    <col min="1805" max="1807" width="8.6640625" style="32" customWidth="1"/>
    <col min="1808" max="1808" width="6" style="32" customWidth="1"/>
    <col min="1809" max="1809" width="3.6640625" style="32" customWidth="1"/>
    <col min="1810" max="1810" width="7.88671875" style="32" customWidth="1"/>
    <col min="1811" max="1811" width="4.109375" style="32" customWidth="1"/>
    <col min="1812" max="1812" width="2.44140625" style="32" customWidth="1"/>
    <col min="1813" max="1813" width="3.21875" style="32" customWidth="1"/>
    <col min="1814" max="1814" width="2.88671875" style="32" customWidth="1"/>
    <col min="1815" max="1815" width="11.33203125" style="32" customWidth="1"/>
    <col min="1816" max="1816" width="12.77734375" style="32" customWidth="1"/>
    <col min="1817" max="1817" width="4.33203125" style="32" customWidth="1"/>
    <col min="1818" max="1818" width="3.109375" style="32" customWidth="1"/>
    <col min="1819" max="1822" width="4.33203125" style="32" customWidth="1"/>
    <col min="1823" max="2056" width="9" style="32" customWidth="1"/>
    <col min="2057" max="2058" width="3" style="32" customWidth="1"/>
    <col min="2059" max="2059" width="8.6640625" style="32" customWidth="1"/>
    <col min="2060" max="2060" width="2.44140625" style="32" customWidth="1"/>
    <col min="2061" max="2063" width="8.6640625" style="32" customWidth="1"/>
    <col min="2064" max="2064" width="6" style="32" customWidth="1"/>
    <col min="2065" max="2065" width="3.6640625" style="32" customWidth="1"/>
    <col min="2066" max="2066" width="7.88671875" style="32" customWidth="1"/>
    <col min="2067" max="2067" width="4.109375" style="32" customWidth="1"/>
    <col min="2068" max="2068" width="2.44140625" style="32" customWidth="1"/>
    <col min="2069" max="2069" width="3.21875" style="32" customWidth="1"/>
    <col min="2070" max="2070" width="2.88671875" style="32" customWidth="1"/>
    <col min="2071" max="2071" width="11.33203125" style="32" customWidth="1"/>
    <col min="2072" max="2072" width="12.77734375" style="32" customWidth="1"/>
    <col min="2073" max="2073" width="4.33203125" style="32" customWidth="1"/>
    <col min="2074" max="2074" width="3.109375" style="32" customWidth="1"/>
    <col min="2075" max="2078" width="4.33203125" style="32" customWidth="1"/>
    <col min="2079" max="2312" width="9" style="32" customWidth="1"/>
    <col min="2313" max="2314" width="3" style="32" customWidth="1"/>
    <col min="2315" max="2315" width="8.6640625" style="32" customWidth="1"/>
    <col min="2316" max="2316" width="2.44140625" style="32" customWidth="1"/>
    <col min="2317" max="2319" width="8.6640625" style="32" customWidth="1"/>
    <col min="2320" max="2320" width="6" style="32" customWidth="1"/>
    <col min="2321" max="2321" width="3.6640625" style="32" customWidth="1"/>
    <col min="2322" max="2322" width="7.88671875" style="32" customWidth="1"/>
    <col min="2323" max="2323" width="4.109375" style="32" customWidth="1"/>
    <col min="2324" max="2324" width="2.44140625" style="32" customWidth="1"/>
    <col min="2325" max="2325" width="3.21875" style="32" customWidth="1"/>
    <col min="2326" max="2326" width="2.88671875" style="32" customWidth="1"/>
    <col min="2327" max="2327" width="11.33203125" style="32" customWidth="1"/>
    <col min="2328" max="2328" width="12.77734375" style="32" customWidth="1"/>
    <col min="2329" max="2329" width="4.33203125" style="32" customWidth="1"/>
    <col min="2330" max="2330" width="3.109375" style="32" customWidth="1"/>
    <col min="2331" max="2334" width="4.33203125" style="32" customWidth="1"/>
    <col min="2335" max="2568" width="9" style="32" customWidth="1"/>
    <col min="2569" max="2570" width="3" style="32" customWidth="1"/>
    <col min="2571" max="2571" width="8.6640625" style="32" customWidth="1"/>
    <col min="2572" max="2572" width="2.44140625" style="32" customWidth="1"/>
    <col min="2573" max="2575" width="8.6640625" style="32" customWidth="1"/>
    <col min="2576" max="2576" width="6" style="32" customWidth="1"/>
    <col min="2577" max="2577" width="3.6640625" style="32" customWidth="1"/>
    <col min="2578" max="2578" width="7.88671875" style="32" customWidth="1"/>
    <col min="2579" max="2579" width="4.109375" style="32" customWidth="1"/>
    <col min="2580" max="2580" width="2.44140625" style="32" customWidth="1"/>
    <col min="2581" max="2581" width="3.21875" style="32" customWidth="1"/>
    <col min="2582" max="2582" width="2.88671875" style="32" customWidth="1"/>
    <col min="2583" max="2583" width="11.33203125" style="32" customWidth="1"/>
    <col min="2584" max="2584" width="12.77734375" style="32" customWidth="1"/>
    <col min="2585" max="2585" width="4.33203125" style="32" customWidth="1"/>
    <col min="2586" max="2586" width="3.109375" style="32" customWidth="1"/>
    <col min="2587" max="2590" width="4.33203125" style="32" customWidth="1"/>
    <col min="2591" max="2824" width="9" style="32" customWidth="1"/>
    <col min="2825" max="2826" width="3" style="32" customWidth="1"/>
    <col min="2827" max="2827" width="8.6640625" style="32" customWidth="1"/>
    <col min="2828" max="2828" width="2.44140625" style="32" customWidth="1"/>
    <col min="2829" max="2831" width="8.6640625" style="32" customWidth="1"/>
    <col min="2832" max="2832" width="6" style="32" customWidth="1"/>
    <col min="2833" max="2833" width="3.6640625" style="32" customWidth="1"/>
    <col min="2834" max="2834" width="7.88671875" style="32" customWidth="1"/>
    <col min="2835" max="2835" width="4.109375" style="32" customWidth="1"/>
    <col min="2836" max="2836" width="2.44140625" style="32" customWidth="1"/>
    <col min="2837" max="2837" width="3.21875" style="32" customWidth="1"/>
    <col min="2838" max="2838" width="2.88671875" style="32" customWidth="1"/>
    <col min="2839" max="2839" width="11.33203125" style="32" customWidth="1"/>
    <col min="2840" max="2840" width="12.77734375" style="32" customWidth="1"/>
    <col min="2841" max="2841" width="4.33203125" style="32" customWidth="1"/>
    <col min="2842" max="2842" width="3.109375" style="32" customWidth="1"/>
    <col min="2843" max="2846" width="4.33203125" style="32" customWidth="1"/>
    <col min="2847" max="3080" width="9" style="32" customWidth="1"/>
    <col min="3081" max="3082" width="3" style="32" customWidth="1"/>
    <col min="3083" max="3083" width="8.6640625" style="32" customWidth="1"/>
    <col min="3084" max="3084" width="2.44140625" style="32" customWidth="1"/>
    <col min="3085" max="3087" width="8.6640625" style="32" customWidth="1"/>
    <col min="3088" max="3088" width="6" style="32" customWidth="1"/>
    <col min="3089" max="3089" width="3.6640625" style="32" customWidth="1"/>
    <col min="3090" max="3090" width="7.88671875" style="32" customWidth="1"/>
    <col min="3091" max="3091" width="4.109375" style="32" customWidth="1"/>
    <col min="3092" max="3092" width="2.44140625" style="32" customWidth="1"/>
    <col min="3093" max="3093" width="3.21875" style="32" customWidth="1"/>
    <col min="3094" max="3094" width="2.88671875" style="32" customWidth="1"/>
    <col min="3095" max="3095" width="11.33203125" style="32" customWidth="1"/>
    <col min="3096" max="3096" width="12.77734375" style="32" customWidth="1"/>
    <col min="3097" max="3097" width="4.33203125" style="32" customWidth="1"/>
    <col min="3098" max="3098" width="3.109375" style="32" customWidth="1"/>
    <col min="3099" max="3102" width="4.33203125" style="32" customWidth="1"/>
    <col min="3103" max="3336" width="9" style="32" customWidth="1"/>
    <col min="3337" max="3338" width="3" style="32" customWidth="1"/>
    <col min="3339" max="3339" width="8.6640625" style="32" customWidth="1"/>
    <col min="3340" max="3340" width="2.44140625" style="32" customWidth="1"/>
    <col min="3341" max="3343" width="8.6640625" style="32" customWidth="1"/>
    <col min="3344" max="3344" width="6" style="32" customWidth="1"/>
    <col min="3345" max="3345" width="3.6640625" style="32" customWidth="1"/>
    <col min="3346" max="3346" width="7.88671875" style="32" customWidth="1"/>
    <col min="3347" max="3347" width="4.109375" style="32" customWidth="1"/>
    <col min="3348" max="3348" width="2.44140625" style="32" customWidth="1"/>
    <col min="3349" max="3349" width="3.21875" style="32" customWidth="1"/>
    <col min="3350" max="3350" width="2.88671875" style="32" customWidth="1"/>
    <col min="3351" max="3351" width="11.33203125" style="32" customWidth="1"/>
    <col min="3352" max="3352" width="12.77734375" style="32" customWidth="1"/>
    <col min="3353" max="3353" width="4.33203125" style="32" customWidth="1"/>
    <col min="3354" max="3354" width="3.109375" style="32" customWidth="1"/>
    <col min="3355" max="3358" width="4.33203125" style="32" customWidth="1"/>
    <col min="3359" max="3592" width="9" style="32" customWidth="1"/>
    <col min="3593" max="3594" width="3" style="32" customWidth="1"/>
    <col min="3595" max="3595" width="8.6640625" style="32" customWidth="1"/>
    <col min="3596" max="3596" width="2.44140625" style="32" customWidth="1"/>
    <col min="3597" max="3599" width="8.6640625" style="32" customWidth="1"/>
    <col min="3600" max="3600" width="6" style="32" customWidth="1"/>
    <col min="3601" max="3601" width="3.6640625" style="32" customWidth="1"/>
    <col min="3602" max="3602" width="7.88671875" style="32" customWidth="1"/>
    <col min="3603" max="3603" width="4.109375" style="32" customWidth="1"/>
    <col min="3604" max="3604" width="2.44140625" style="32" customWidth="1"/>
    <col min="3605" max="3605" width="3.21875" style="32" customWidth="1"/>
    <col min="3606" max="3606" width="2.88671875" style="32" customWidth="1"/>
    <col min="3607" max="3607" width="11.33203125" style="32" customWidth="1"/>
    <col min="3608" max="3608" width="12.77734375" style="32" customWidth="1"/>
    <col min="3609" max="3609" width="4.33203125" style="32" customWidth="1"/>
    <col min="3610" max="3610" width="3.109375" style="32" customWidth="1"/>
    <col min="3611" max="3614" width="4.33203125" style="32" customWidth="1"/>
    <col min="3615" max="3848" width="9" style="32" customWidth="1"/>
    <col min="3849" max="3850" width="3" style="32" customWidth="1"/>
    <col min="3851" max="3851" width="8.6640625" style="32" customWidth="1"/>
    <col min="3852" max="3852" width="2.44140625" style="32" customWidth="1"/>
    <col min="3853" max="3855" width="8.6640625" style="32" customWidth="1"/>
    <col min="3856" max="3856" width="6" style="32" customWidth="1"/>
    <col min="3857" max="3857" width="3.6640625" style="32" customWidth="1"/>
    <col min="3858" max="3858" width="7.88671875" style="32" customWidth="1"/>
    <col min="3859" max="3859" width="4.109375" style="32" customWidth="1"/>
    <col min="3860" max="3860" width="2.44140625" style="32" customWidth="1"/>
    <col min="3861" max="3861" width="3.21875" style="32" customWidth="1"/>
    <col min="3862" max="3862" width="2.88671875" style="32" customWidth="1"/>
    <col min="3863" max="3863" width="11.33203125" style="32" customWidth="1"/>
    <col min="3864" max="3864" width="12.77734375" style="32" customWidth="1"/>
    <col min="3865" max="3865" width="4.33203125" style="32" customWidth="1"/>
    <col min="3866" max="3866" width="3.109375" style="32" customWidth="1"/>
    <col min="3867" max="3870" width="4.33203125" style="32" customWidth="1"/>
    <col min="3871" max="4104" width="9" style="32" customWidth="1"/>
    <col min="4105" max="4106" width="3" style="32" customWidth="1"/>
    <col min="4107" max="4107" width="8.6640625" style="32" customWidth="1"/>
    <col min="4108" max="4108" width="2.44140625" style="32" customWidth="1"/>
    <col min="4109" max="4111" width="8.6640625" style="32" customWidth="1"/>
    <col min="4112" max="4112" width="6" style="32" customWidth="1"/>
    <col min="4113" max="4113" width="3.6640625" style="32" customWidth="1"/>
    <col min="4114" max="4114" width="7.88671875" style="32" customWidth="1"/>
    <col min="4115" max="4115" width="4.109375" style="32" customWidth="1"/>
    <col min="4116" max="4116" width="2.44140625" style="32" customWidth="1"/>
    <col min="4117" max="4117" width="3.21875" style="32" customWidth="1"/>
    <col min="4118" max="4118" width="2.88671875" style="32" customWidth="1"/>
    <col min="4119" max="4119" width="11.33203125" style="32" customWidth="1"/>
    <col min="4120" max="4120" width="12.77734375" style="32" customWidth="1"/>
    <col min="4121" max="4121" width="4.33203125" style="32" customWidth="1"/>
    <col min="4122" max="4122" width="3.109375" style="32" customWidth="1"/>
    <col min="4123" max="4126" width="4.33203125" style="32" customWidth="1"/>
    <col min="4127" max="4360" width="9" style="32" customWidth="1"/>
    <col min="4361" max="4362" width="3" style="32" customWidth="1"/>
    <col min="4363" max="4363" width="8.6640625" style="32" customWidth="1"/>
    <col min="4364" max="4364" width="2.44140625" style="32" customWidth="1"/>
    <col min="4365" max="4367" width="8.6640625" style="32" customWidth="1"/>
    <col min="4368" max="4368" width="6" style="32" customWidth="1"/>
    <col min="4369" max="4369" width="3.6640625" style="32" customWidth="1"/>
    <col min="4370" max="4370" width="7.88671875" style="32" customWidth="1"/>
    <col min="4371" max="4371" width="4.109375" style="32" customWidth="1"/>
    <col min="4372" max="4372" width="2.44140625" style="32" customWidth="1"/>
    <col min="4373" max="4373" width="3.21875" style="32" customWidth="1"/>
    <col min="4374" max="4374" width="2.88671875" style="32" customWidth="1"/>
    <col min="4375" max="4375" width="11.33203125" style="32" customWidth="1"/>
    <col min="4376" max="4376" width="12.77734375" style="32" customWidth="1"/>
    <col min="4377" max="4377" width="4.33203125" style="32" customWidth="1"/>
    <col min="4378" max="4378" width="3.109375" style="32" customWidth="1"/>
    <col min="4379" max="4382" width="4.33203125" style="32" customWidth="1"/>
    <col min="4383" max="4616" width="9" style="32" customWidth="1"/>
    <col min="4617" max="4618" width="3" style="32" customWidth="1"/>
    <col min="4619" max="4619" width="8.6640625" style="32" customWidth="1"/>
    <col min="4620" max="4620" width="2.44140625" style="32" customWidth="1"/>
    <col min="4621" max="4623" width="8.6640625" style="32" customWidth="1"/>
    <col min="4624" max="4624" width="6" style="32" customWidth="1"/>
    <col min="4625" max="4625" width="3.6640625" style="32" customWidth="1"/>
    <col min="4626" max="4626" width="7.88671875" style="32" customWidth="1"/>
    <col min="4627" max="4627" width="4.109375" style="32" customWidth="1"/>
    <col min="4628" max="4628" width="2.44140625" style="32" customWidth="1"/>
    <col min="4629" max="4629" width="3.21875" style="32" customWidth="1"/>
    <col min="4630" max="4630" width="2.88671875" style="32" customWidth="1"/>
    <col min="4631" max="4631" width="11.33203125" style="32" customWidth="1"/>
    <col min="4632" max="4632" width="12.77734375" style="32" customWidth="1"/>
    <col min="4633" max="4633" width="4.33203125" style="32" customWidth="1"/>
    <col min="4634" max="4634" width="3.109375" style="32" customWidth="1"/>
    <col min="4635" max="4638" width="4.33203125" style="32" customWidth="1"/>
    <col min="4639" max="4872" width="9" style="32" customWidth="1"/>
    <col min="4873" max="4874" width="3" style="32" customWidth="1"/>
    <col min="4875" max="4875" width="8.6640625" style="32" customWidth="1"/>
    <col min="4876" max="4876" width="2.44140625" style="32" customWidth="1"/>
    <col min="4877" max="4879" width="8.6640625" style="32" customWidth="1"/>
    <col min="4880" max="4880" width="6" style="32" customWidth="1"/>
    <col min="4881" max="4881" width="3.6640625" style="32" customWidth="1"/>
    <col min="4882" max="4882" width="7.88671875" style="32" customWidth="1"/>
    <col min="4883" max="4883" width="4.109375" style="32" customWidth="1"/>
    <col min="4884" max="4884" width="2.44140625" style="32" customWidth="1"/>
    <col min="4885" max="4885" width="3.21875" style="32" customWidth="1"/>
    <col min="4886" max="4886" width="2.88671875" style="32" customWidth="1"/>
    <col min="4887" max="4887" width="11.33203125" style="32" customWidth="1"/>
    <col min="4888" max="4888" width="12.77734375" style="32" customWidth="1"/>
    <col min="4889" max="4889" width="4.33203125" style="32" customWidth="1"/>
    <col min="4890" max="4890" width="3.109375" style="32" customWidth="1"/>
    <col min="4891" max="4894" width="4.33203125" style="32" customWidth="1"/>
    <col min="4895" max="5128" width="9" style="32" customWidth="1"/>
    <col min="5129" max="5130" width="3" style="32" customWidth="1"/>
    <col min="5131" max="5131" width="8.6640625" style="32" customWidth="1"/>
    <col min="5132" max="5132" width="2.44140625" style="32" customWidth="1"/>
    <col min="5133" max="5135" width="8.6640625" style="32" customWidth="1"/>
    <col min="5136" max="5136" width="6" style="32" customWidth="1"/>
    <col min="5137" max="5137" width="3.6640625" style="32" customWidth="1"/>
    <col min="5138" max="5138" width="7.88671875" style="32" customWidth="1"/>
    <col min="5139" max="5139" width="4.109375" style="32" customWidth="1"/>
    <col min="5140" max="5140" width="2.44140625" style="32" customWidth="1"/>
    <col min="5141" max="5141" width="3.21875" style="32" customWidth="1"/>
    <col min="5142" max="5142" width="2.88671875" style="32" customWidth="1"/>
    <col min="5143" max="5143" width="11.33203125" style="32" customWidth="1"/>
    <col min="5144" max="5144" width="12.77734375" style="32" customWidth="1"/>
    <col min="5145" max="5145" width="4.33203125" style="32" customWidth="1"/>
    <col min="5146" max="5146" width="3.109375" style="32" customWidth="1"/>
    <col min="5147" max="5150" width="4.33203125" style="32" customWidth="1"/>
    <col min="5151" max="5384" width="9" style="32" customWidth="1"/>
    <col min="5385" max="5386" width="3" style="32" customWidth="1"/>
    <col min="5387" max="5387" width="8.6640625" style="32" customWidth="1"/>
    <col min="5388" max="5388" width="2.44140625" style="32" customWidth="1"/>
    <col min="5389" max="5391" width="8.6640625" style="32" customWidth="1"/>
    <col min="5392" max="5392" width="6" style="32" customWidth="1"/>
    <col min="5393" max="5393" width="3.6640625" style="32" customWidth="1"/>
    <col min="5394" max="5394" width="7.88671875" style="32" customWidth="1"/>
    <col min="5395" max="5395" width="4.109375" style="32" customWidth="1"/>
    <col min="5396" max="5396" width="2.44140625" style="32" customWidth="1"/>
    <col min="5397" max="5397" width="3.21875" style="32" customWidth="1"/>
    <col min="5398" max="5398" width="2.88671875" style="32" customWidth="1"/>
    <col min="5399" max="5399" width="11.33203125" style="32" customWidth="1"/>
    <col min="5400" max="5400" width="12.77734375" style="32" customWidth="1"/>
    <col min="5401" max="5401" width="4.33203125" style="32" customWidth="1"/>
    <col min="5402" max="5402" width="3.109375" style="32" customWidth="1"/>
    <col min="5403" max="5406" width="4.33203125" style="32" customWidth="1"/>
    <col min="5407" max="5640" width="9" style="32" customWidth="1"/>
    <col min="5641" max="5642" width="3" style="32" customWidth="1"/>
    <col min="5643" max="5643" width="8.6640625" style="32" customWidth="1"/>
    <col min="5644" max="5644" width="2.44140625" style="32" customWidth="1"/>
    <col min="5645" max="5647" width="8.6640625" style="32" customWidth="1"/>
    <col min="5648" max="5648" width="6" style="32" customWidth="1"/>
    <col min="5649" max="5649" width="3.6640625" style="32" customWidth="1"/>
    <col min="5650" max="5650" width="7.88671875" style="32" customWidth="1"/>
    <col min="5651" max="5651" width="4.109375" style="32" customWidth="1"/>
    <col min="5652" max="5652" width="2.44140625" style="32" customWidth="1"/>
    <col min="5653" max="5653" width="3.21875" style="32" customWidth="1"/>
    <col min="5654" max="5654" width="2.88671875" style="32" customWidth="1"/>
    <col min="5655" max="5655" width="11.33203125" style="32" customWidth="1"/>
    <col min="5656" max="5656" width="12.77734375" style="32" customWidth="1"/>
    <col min="5657" max="5657" width="4.33203125" style="32" customWidth="1"/>
    <col min="5658" max="5658" width="3.109375" style="32" customWidth="1"/>
    <col min="5659" max="5662" width="4.33203125" style="32" customWidth="1"/>
    <col min="5663" max="5896" width="9" style="32" customWidth="1"/>
    <col min="5897" max="5898" width="3" style="32" customWidth="1"/>
    <col min="5899" max="5899" width="8.6640625" style="32" customWidth="1"/>
    <col min="5900" max="5900" width="2.44140625" style="32" customWidth="1"/>
    <col min="5901" max="5903" width="8.6640625" style="32" customWidth="1"/>
    <col min="5904" max="5904" width="6" style="32" customWidth="1"/>
    <col min="5905" max="5905" width="3.6640625" style="32" customWidth="1"/>
    <col min="5906" max="5906" width="7.88671875" style="32" customWidth="1"/>
    <col min="5907" max="5907" width="4.109375" style="32" customWidth="1"/>
    <col min="5908" max="5908" width="2.44140625" style="32" customWidth="1"/>
    <col min="5909" max="5909" width="3.21875" style="32" customWidth="1"/>
    <col min="5910" max="5910" width="2.88671875" style="32" customWidth="1"/>
    <col min="5911" max="5911" width="11.33203125" style="32" customWidth="1"/>
    <col min="5912" max="5912" width="12.77734375" style="32" customWidth="1"/>
    <col min="5913" max="5913" width="4.33203125" style="32" customWidth="1"/>
    <col min="5914" max="5914" width="3.109375" style="32" customWidth="1"/>
    <col min="5915" max="5918" width="4.33203125" style="32" customWidth="1"/>
    <col min="5919" max="6152" width="9" style="32" customWidth="1"/>
    <col min="6153" max="6154" width="3" style="32" customWidth="1"/>
    <col min="6155" max="6155" width="8.6640625" style="32" customWidth="1"/>
    <col min="6156" max="6156" width="2.44140625" style="32" customWidth="1"/>
    <col min="6157" max="6159" width="8.6640625" style="32" customWidth="1"/>
    <col min="6160" max="6160" width="6" style="32" customWidth="1"/>
    <col min="6161" max="6161" width="3.6640625" style="32" customWidth="1"/>
    <col min="6162" max="6162" width="7.88671875" style="32" customWidth="1"/>
    <col min="6163" max="6163" width="4.109375" style="32" customWidth="1"/>
    <col min="6164" max="6164" width="2.44140625" style="32" customWidth="1"/>
    <col min="6165" max="6165" width="3.21875" style="32" customWidth="1"/>
    <col min="6166" max="6166" width="2.88671875" style="32" customWidth="1"/>
    <col min="6167" max="6167" width="11.33203125" style="32" customWidth="1"/>
    <col min="6168" max="6168" width="12.77734375" style="32" customWidth="1"/>
    <col min="6169" max="6169" width="4.33203125" style="32" customWidth="1"/>
    <col min="6170" max="6170" width="3.109375" style="32" customWidth="1"/>
    <col min="6171" max="6174" width="4.33203125" style="32" customWidth="1"/>
    <col min="6175" max="6408" width="9" style="32" customWidth="1"/>
    <col min="6409" max="6410" width="3" style="32" customWidth="1"/>
    <col min="6411" max="6411" width="8.6640625" style="32" customWidth="1"/>
    <col min="6412" max="6412" width="2.44140625" style="32" customWidth="1"/>
    <col min="6413" max="6415" width="8.6640625" style="32" customWidth="1"/>
    <col min="6416" max="6416" width="6" style="32" customWidth="1"/>
    <col min="6417" max="6417" width="3.6640625" style="32" customWidth="1"/>
    <col min="6418" max="6418" width="7.88671875" style="32" customWidth="1"/>
    <col min="6419" max="6419" width="4.109375" style="32" customWidth="1"/>
    <col min="6420" max="6420" width="2.44140625" style="32" customWidth="1"/>
    <col min="6421" max="6421" width="3.21875" style="32" customWidth="1"/>
    <col min="6422" max="6422" width="2.88671875" style="32" customWidth="1"/>
    <col min="6423" max="6423" width="11.33203125" style="32" customWidth="1"/>
    <col min="6424" max="6424" width="12.77734375" style="32" customWidth="1"/>
    <col min="6425" max="6425" width="4.33203125" style="32" customWidth="1"/>
    <col min="6426" max="6426" width="3.109375" style="32" customWidth="1"/>
    <col min="6427" max="6430" width="4.33203125" style="32" customWidth="1"/>
    <col min="6431" max="6664" width="9" style="32" customWidth="1"/>
    <col min="6665" max="6666" width="3" style="32" customWidth="1"/>
    <col min="6667" max="6667" width="8.6640625" style="32" customWidth="1"/>
    <col min="6668" max="6668" width="2.44140625" style="32" customWidth="1"/>
    <col min="6669" max="6671" width="8.6640625" style="32" customWidth="1"/>
    <col min="6672" max="6672" width="6" style="32" customWidth="1"/>
    <col min="6673" max="6673" width="3.6640625" style="32" customWidth="1"/>
    <col min="6674" max="6674" width="7.88671875" style="32" customWidth="1"/>
    <col min="6675" max="6675" width="4.109375" style="32" customWidth="1"/>
    <col min="6676" max="6676" width="2.44140625" style="32" customWidth="1"/>
    <col min="6677" max="6677" width="3.21875" style="32" customWidth="1"/>
    <col min="6678" max="6678" width="2.88671875" style="32" customWidth="1"/>
    <col min="6679" max="6679" width="11.33203125" style="32" customWidth="1"/>
    <col min="6680" max="6680" width="12.77734375" style="32" customWidth="1"/>
    <col min="6681" max="6681" width="4.33203125" style="32" customWidth="1"/>
    <col min="6682" max="6682" width="3.109375" style="32" customWidth="1"/>
    <col min="6683" max="6686" width="4.33203125" style="32" customWidth="1"/>
    <col min="6687" max="6920" width="9" style="32" customWidth="1"/>
    <col min="6921" max="6922" width="3" style="32" customWidth="1"/>
    <col min="6923" max="6923" width="8.6640625" style="32" customWidth="1"/>
    <col min="6924" max="6924" width="2.44140625" style="32" customWidth="1"/>
    <col min="6925" max="6927" width="8.6640625" style="32" customWidth="1"/>
    <col min="6928" max="6928" width="6" style="32" customWidth="1"/>
    <col min="6929" max="6929" width="3.6640625" style="32" customWidth="1"/>
    <col min="6930" max="6930" width="7.88671875" style="32" customWidth="1"/>
    <col min="6931" max="6931" width="4.109375" style="32" customWidth="1"/>
    <col min="6932" max="6932" width="2.44140625" style="32" customWidth="1"/>
    <col min="6933" max="6933" width="3.21875" style="32" customWidth="1"/>
    <col min="6934" max="6934" width="2.88671875" style="32" customWidth="1"/>
    <col min="6935" max="6935" width="11.33203125" style="32" customWidth="1"/>
    <col min="6936" max="6936" width="12.77734375" style="32" customWidth="1"/>
    <col min="6937" max="6937" width="4.33203125" style="32" customWidth="1"/>
    <col min="6938" max="6938" width="3.109375" style="32" customWidth="1"/>
    <col min="6939" max="6942" width="4.33203125" style="32" customWidth="1"/>
    <col min="6943" max="7176" width="9" style="32" customWidth="1"/>
    <col min="7177" max="7178" width="3" style="32" customWidth="1"/>
    <col min="7179" max="7179" width="8.6640625" style="32" customWidth="1"/>
    <col min="7180" max="7180" width="2.44140625" style="32" customWidth="1"/>
    <col min="7181" max="7183" width="8.6640625" style="32" customWidth="1"/>
    <col min="7184" max="7184" width="6" style="32" customWidth="1"/>
    <col min="7185" max="7185" width="3.6640625" style="32" customWidth="1"/>
    <col min="7186" max="7186" width="7.88671875" style="32" customWidth="1"/>
    <col min="7187" max="7187" width="4.109375" style="32" customWidth="1"/>
    <col min="7188" max="7188" width="2.44140625" style="32" customWidth="1"/>
    <col min="7189" max="7189" width="3.21875" style="32" customWidth="1"/>
    <col min="7190" max="7190" width="2.88671875" style="32" customWidth="1"/>
    <col min="7191" max="7191" width="11.33203125" style="32" customWidth="1"/>
    <col min="7192" max="7192" width="12.77734375" style="32" customWidth="1"/>
    <col min="7193" max="7193" width="4.33203125" style="32" customWidth="1"/>
    <col min="7194" max="7194" width="3.109375" style="32" customWidth="1"/>
    <col min="7195" max="7198" width="4.33203125" style="32" customWidth="1"/>
    <col min="7199" max="7432" width="9" style="32" customWidth="1"/>
    <col min="7433" max="7434" width="3" style="32" customWidth="1"/>
    <col min="7435" max="7435" width="8.6640625" style="32" customWidth="1"/>
    <col min="7436" max="7436" width="2.44140625" style="32" customWidth="1"/>
    <col min="7437" max="7439" width="8.6640625" style="32" customWidth="1"/>
    <col min="7440" max="7440" width="6" style="32" customWidth="1"/>
    <col min="7441" max="7441" width="3.6640625" style="32" customWidth="1"/>
    <col min="7442" max="7442" width="7.88671875" style="32" customWidth="1"/>
    <col min="7443" max="7443" width="4.109375" style="32" customWidth="1"/>
    <col min="7444" max="7444" width="2.44140625" style="32" customWidth="1"/>
    <col min="7445" max="7445" width="3.21875" style="32" customWidth="1"/>
    <col min="7446" max="7446" width="2.88671875" style="32" customWidth="1"/>
    <col min="7447" max="7447" width="11.33203125" style="32" customWidth="1"/>
    <col min="7448" max="7448" width="12.77734375" style="32" customWidth="1"/>
    <col min="7449" max="7449" width="4.33203125" style="32" customWidth="1"/>
    <col min="7450" max="7450" width="3.109375" style="32" customWidth="1"/>
    <col min="7451" max="7454" width="4.33203125" style="32" customWidth="1"/>
    <col min="7455" max="7688" width="9" style="32" customWidth="1"/>
    <col min="7689" max="7690" width="3" style="32" customWidth="1"/>
    <col min="7691" max="7691" width="8.6640625" style="32" customWidth="1"/>
    <col min="7692" max="7692" width="2.44140625" style="32" customWidth="1"/>
    <col min="7693" max="7695" width="8.6640625" style="32" customWidth="1"/>
    <col min="7696" max="7696" width="6" style="32" customWidth="1"/>
    <col min="7697" max="7697" width="3.6640625" style="32" customWidth="1"/>
    <col min="7698" max="7698" width="7.88671875" style="32" customWidth="1"/>
    <col min="7699" max="7699" width="4.109375" style="32" customWidth="1"/>
    <col min="7700" max="7700" width="2.44140625" style="32" customWidth="1"/>
    <col min="7701" max="7701" width="3.21875" style="32" customWidth="1"/>
    <col min="7702" max="7702" width="2.88671875" style="32" customWidth="1"/>
    <col min="7703" max="7703" width="11.33203125" style="32" customWidth="1"/>
    <col min="7704" max="7704" width="12.77734375" style="32" customWidth="1"/>
    <col min="7705" max="7705" width="4.33203125" style="32" customWidth="1"/>
    <col min="7706" max="7706" width="3.109375" style="32" customWidth="1"/>
    <col min="7707" max="7710" width="4.33203125" style="32" customWidth="1"/>
    <col min="7711" max="7944" width="9" style="32" customWidth="1"/>
    <col min="7945" max="7946" width="3" style="32" customWidth="1"/>
    <col min="7947" max="7947" width="8.6640625" style="32" customWidth="1"/>
    <col min="7948" max="7948" width="2.44140625" style="32" customWidth="1"/>
    <col min="7949" max="7951" width="8.6640625" style="32" customWidth="1"/>
    <col min="7952" max="7952" width="6" style="32" customWidth="1"/>
    <col min="7953" max="7953" width="3.6640625" style="32" customWidth="1"/>
    <col min="7954" max="7954" width="7.88671875" style="32" customWidth="1"/>
    <col min="7955" max="7955" width="4.109375" style="32" customWidth="1"/>
    <col min="7956" max="7956" width="2.44140625" style="32" customWidth="1"/>
    <col min="7957" max="7957" width="3.21875" style="32" customWidth="1"/>
    <col min="7958" max="7958" width="2.88671875" style="32" customWidth="1"/>
    <col min="7959" max="7959" width="11.33203125" style="32" customWidth="1"/>
    <col min="7960" max="7960" width="12.77734375" style="32" customWidth="1"/>
    <col min="7961" max="7961" width="4.33203125" style="32" customWidth="1"/>
    <col min="7962" max="7962" width="3.109375" style="32" customWidth="1"/>
    <col min="7963" max="7966" width="4.33203125" style="32" customWidth="1"/>
    <col min="7967" max="8200" width="9" style="32" customWidth="1"/>
    <col min="8201" max="8202" width="3" style="32" customWidth="1"/>
    <col min="8203" max="8203" width="8.6640625" style="32" customWidth="1"/>
    <col min="8204" max="8204" width="2.44140625" style="32" customWidth="1"/>
    <col min="8205" max="8207" width="8.6640625" style="32" customWidth="1"/>
    <col min="8208" max="8208" width="6" style="32" customWidth="1"/>
    <col min="8209" max="8209" width="3.6640625" style="32" customWidth="1"/>
    <col min="8210" max="8210" width="7.88671875" style="32" customWidth="1"/>
    <col min="8211" max="8211" width="4.109375" style="32" customWidth="1"/>
    <col min="8212" max="8212" width="2.44140625" style="32" customWidth="1"/>
    <col min="8213" max="8213" width="3.21875" style="32" customWidth="1"/>
    <col min="8214" max="8214" width="2.88671875" style="32" customWidth="1"/>
    <col min="8215" max="8215" width="11.33203125" style="32" customWidth="1"/>
    <col min="8216" max="8216" width="12.77734375" style="32" customWidth="1"/>
    <col min="8217" max="8217" width="4.33203125" style="32" customWidth="1"/>
    <col min="8218" max="8218" width="3.109375" style="32" customWidth="1"/>
    <col min="8219" max="8222" width="4.33203125" style="32" customWidth="1"/>
    <col min="8223" max="8456" width="9" style="32" customWidth="1"/>
    <col min="8457" max="8458" width="3" style="32" customWidth="1"/>
    <col min="8459" max="8459" width="8.6640625" style="32" customWidth="1"/>
    <col min="8460" max="8460" width="2.44140625" style="32" customWidth="1"/>
    <col min="8461" max="8463" width="8.6640625" style="32" customWidth="1"/>
    <col min="8464" max="8464" width="6" style="32" customWidth="1"/>
    <col min="8465" max="8465" width="3.6640625" style="32" customWidth="1"/>
    <col min="8466" max="8466" width="7.88671875" style="32" customWidth="1"/>
    <col min="8467" max="8467" width="4.109375" style="32" customWidth="1"/>
    <col min="8468" max="8468" width="2.44140625" style="32" customWidth="1"/>
    <col min="8469" max="8469" width="3.21875" style="32" customWidth="1"/>
    <col min="8470" max="8470" width="2.88671875" style="32" customWidth="1"/>
    <col min="8471" max="8471" width="11.33203125" style="32" customWidth="1"/>
    <col min="8472" max="8472" width="12.77734375" style="32" customWidth="1"/>
    <col min="8473" max="8473" width="4.33203125" style="32" customWidth="1"/>
    <col min="8474" max="8474" width="3.109375" style="32" customWidth="1"/>
    <col min="8475" max="8478" width="4.33203125" style="32" customWidth="1"/>
    <col min="8479" max="8712" width="9" style="32" customWidth="1"/>
    <col min="8713" max="8714" width="3" style="32" customWidth="1"/>
    <col min="8715" max="8715" width="8.6640625" style="32" customWidth="1"/>
    <col min="8716" max="8716" width="2.44140625" style="32" customWidth="1"/>
    <col min="8717" max="8719" width="8.6640625" style="32" customWidth="1"/>
    <col min="8720" max="8720" width="6" style="32" customWidth="1"/>
    <col min="8721" max="8721" width="3.6640625" style="32" customWidth="1"/>
    <col min="8722" max="8722" width="7.88671875" style="32" customWidth="1"/>
    <col min="8723" max="8723" width="4.109375" style="32" customWidth="1"/>
    <col min="8724" max="8724" width="2.44140625" style="32" customWidth="1"/>
    <col min="8725" max="8725" width="3.21875" style="32" customWidth="1"/>
    <col min="8726" max="8726" width="2.88671875" style="32" customWidth="1"/>
    <col min="8727" max="8727" width="11.33203125" style="32" customWidth="1"/>
    <col min="8728" max="8728" width="12.77734375" style="32" customWidth="1"/>
    <col min="8729" max="8729" width="4.33203125" style="32" customWidth="1"/>
    <col min="8730" max="8730" width="3.109375" style="32" customWidth="1"/>
    <col min="8731" max="8734" width="4.33203125" style="32" customWidth="1"/>
    <col min="8735" max="8968" width="9" style="32" customWidth="1"/>
    <col min="8969" max="8970" width="3" style="32" customWidth="1"/>
    <col min="8971" max="8971" width="8.6640625" style="32" customWidth="1"/>
    <col min="8972" max="8972" width="2.44140625" style="32" customWidth="1"/>
    <col min="8973" max="8975" width="8.6640625" style="32" customWidth="1"/>
    <col min="8976" max="8976" width="6" style="32" customWidth="1"/>
    <col min="8977" max="8977" width="3.6640625" style="32" customWidth="1"/>
    <col min="8978" max="8978" width="7.88671875" style="32" customWidth="1"/>
    <col min="8979" max="8979" width="4.109375" style="32" customWidth="1"/>
    <col min="8980" max="8980" width="2.44140625" style="32" customWidth="1"/>
    <col min="8981" max="8981" width="3.21875" style="32" customWidth="1"/>
    <col min="8982" max="8982" width="2.88671875" style="32" customWidth="1"/>
    <col min="8983" max="8983" width="11.33203125" style="32" customWidth="1"/>
    <col min="8984" max="8984" width="12.77734375" style="32" customWidth="1"/>
    <col min="8985" max="8985" width="4.33203125" style="32" customWidth="1"/>
    <col min="8986" max="8986" width="3.109375" style="32" customWidth="1"/>
    <col min="8987" max="8990" width="4.33203125" style="32" customWidth="1"/>
    <col min="8991" max="9224" width="9" style="32" customWidth="1"/>
    <col min="9225" max="9226" width="3" style="32" customWidth="1"/>
    <col min="9227" max="9227" width="8.6640625" style="32" customWidth="1"/>
    <col min="9228" max="9228" width="2.44140625" style="32" customWidth="1"/>
    <col min="9229" max="9231" width="8.6640625" style="32" customWidth="1"/>
    <col min="9232" max="9232" width="6" style="32" customWidth="1"/>
    <col min="9233" max="9233" width="3.6640625" style="32" customWidth="1"/>
    <col min="9234" max="9234" width="7.88671875" style="32" customWidth="1"/>
    <col min="9235" max="9235" width="4.109375" style="32" customWidth="1"/>
    <col min="9236" max="9236" width="2.44140625" style="32" customWidth="1"/>
    <col min="9237" max="9237" width="3.21875" style="32" customWidth="1"/>
    <col min="9238" max="9238" width="2.88671875" style="32" customWidth="1"/>
    <col min="9239" max="9239" width="11.33203125" style="32" customWidth="1"/>
    <col min="9240" max="9240" width="12.77734375" style="32" customWidth="1"/>
    <col min="9241" max="9241" width="4.33203125" style="32" customWidth="1"/>
    <col min="9242" max="9242" width="3.109375" style="32" customWidth="1"/>
    <col min="9243" max="9246" width="4.33203125" style="32" customWidth="1"/>
    <col min="9247" max="9480" width="9" style="32" customWidth="1"/>
    <col min="9481" max="9482" width="3" style="32" customWidth="1"/>
    <col min="9483" max="9483" width="8.6640625" style="32" customWidth="1"/>
    <col min="9484" max="9484" width="2.44140625" style="32" customWidth="1"/>
    <col min="9485" max="9487" width="8.6640625" style="32" customWidth="1"/>
    <col min="9488" max="9488" width="6" style="32" customWidth="1"/>
    <col min="9489" max="9489" width="3.6640625" style="32" customWidth="1"/>
    <col min="9490" max="9490" width="7.88671875" style="32" customWidth="1"/>
    <col min="9491" max="9491" width="4.109375" style="32" customWidth="1"/>
    <col min="9492" max="9492" width="2.44140625" style="32" customWidth="1"/>
    <col min="9493" max="9493" width="3.21875" style="32" customWidth="1"/>
    <col min="9494" max="9494" width="2.88671875" style="32" customWidth="1"/>
    <col min="9495" max="9495" width="11.33203125" style="32" customWidth="1"/>
    <col min="9496" max="9496" width="12.77734375" style="32" customWidth="1"/>
    <col min="9497" max="9497" width="4.33203125" style="32" customWidth="1"/>
    <col min="9498" max="9498" width="3.109375" style="32" customWidth="1"/>
    <col min="9499" max="9502" width="4.33203125" style="32" customWidth="1"/>
    <col min="9503" max="9736" width="9" style="32" customWidth="1"/>
    <col min="9737" max="9738" width="3" style="32" customWidth="1"/>
    <col min="9739" max="9739" width="8.6640625" style="32" customWidth="1"/>
    <col min="9740" max="9740" width="2.44140625" style="32" customWidth="1"/>
    <col min="9741" max="9743" width="8.6640625" style="32" customWidth="1"/>
    <col min="9744" max="9744" width="6" style="32" customWidth="1"/>
    <col min="9745" max="9745" width="3.6640625" style="32" customWidth="1"/>
    <col min="9746" max="9746" width="7.88671875" style="32" customWidth="1"/>
    <col min="9747" max="9747" width="4.109375" style="32" customWidth="1"/>
    <col min="9748" max="9748" width="2.44140625" style="32" customWidth="1"/>
    <col min="9749" max="9749" width="3.21875" style="32" customWidth="1"/>
    <col min="9750" max="9750" width="2.88671875" style="32" customWidth="1"/>
    <col min="9751" max="9751" width="11.33203125" style="32" customWidth="1"/>
    <col min="9752" max="9752" width="12.77734375" style="32" customWidth="1"/>
    <col min="9753" max="9753" width="4.33203125" style="32" customWidth="1"/>
    <col min="9754" max="9754" width="3.109375" style="32" customWidth="1"/>
    <col min="9755" max="9758" width="4.33203125" style="32" customWidth="1"/>
    <col min="9759" max="9992" width="9" style="32" customWidth="1"/>
    <col min="9993" max="9994" width="3" style="32" customWidth="1"/>
    <col min="9995" max="9995" width="8.6640625" style="32" customWidth="1"/>
    <col min="9996" max="9996" width="2.44140625" style="32" customWidth="1"/>
    <col min="9997" max="9999" width="8.6640625" style="32" customWidth="1"/>
    <col min="10000" max="10000" width="6" style="32" customWidth="1"/>
    <col min="10001" max="10001" width="3.6640625" style="32" customWidth="1"/>
    <col min="10002" max="10002" width="7.88671875" style="32" customWidth="1"/>
    <col min="10003" max="10003" width="4.109375" style="32" customWidth="1"/>
    <col min="10004" max="10004" width="2.44140625" style="32" customWidth="1"/>
    <col min="10005" max="10005" width="3.21875" style="32" customWidth="1"/>
    <col min="10006" max="10006" width="2.88671875" style="32" customWidth="1"/>
    <col min="10007" max="10007" width="11.33203125" style="32" customWidth="1"/>
    <col min="10008" max="10008" width="12.77734375" style="32" customWidth="1"/>
    <col min="10009" max="10009" width="4.33203125" style="32" customWidth="1"/>
    <col min="10010" max="10010" width="3.109375" style="32" customWidth="1"/>
    <col min="10011" max="10014" width="4.33203125" style="32" customWidth="1"/>
    <col min="10015" max="10248" width="9" style="32" customWidth="1"/>
    <col min="10249" max="10250" width="3" style="32" customWidth="1"/>
    <col min="10251" max="10251" width="8.6640625" style="32" customWidth="1"/>
    <col min="10252" max="10252" width="2.44140625" style="32" customWidth="1"/>
    <col min="10253" max="10255" width="8.6640625" style="32" customWidth="1"/>
    <col min="10256" max="10256" width="6" style="32" customWidth="1"/>
    <col min="10257" max="10257" width="3.6640625" style="32" customWidth="1"/>
    <col min="10258" max="10258" width="7.88671875" style="32" customWidth="1"/>
    <col min="10259" max="10259" width="4.109375" style="32" customWidth="1"/>
    <col min="10260" max="10260" width="2.44140625" style="32" customWidth="1"/>
    <col min="10261" max="10261" width="3.21875" style="32" customWidth="1"/>
    <col min="10262" max="10262" width="2.88671875" style="32" customWidth="1"/>
    <col min="10263" max="10263" width="11.33203125" style="32" customWidth="1"/>
    <col min="10264" max="10264" width="12.77734375" style="32" customWidth="1"/>
    <col min="10265" max="10265" width="4.33203125" style="32" customWidth="1"/>
    <col min="10266" max="10266" width="3.109375" style="32" customWidth="1"/>
    <col min="10267" max="10270" width="4.33203125" style="32" customWidth="1"/>
    <col min="10271" max="10504" width="9" style="32" customWidth="1"/>
    <col min="10505" max="10506" width="3" style="32" customWidth="1"/>
    <col min="10507" max="10507" width="8.6640625" style="32" customWidth="1"/>
    <col min="10508" max="10508" width="2.44140625" style="32" customWidth="1"/>
    <col min="10509" max="10511" width="8.6640625" style="32" customWidth="1"/>
    <col min="10512" max="10512" width="6" style="32" customWidth="1"/>
    <col min="10513" max="10513" width="3.6640625" style="32" customWidth="1"/>
    <col min="10514" max="10514" width="7.88671875" style="32" customWidth="1"/>
    <col min="10515" max="10515" width="4.109375" style="32" customWidth="1"/>
    <col min="10516" max="10516" width="2.44140625" style="32" customWidth="1"/>
    <col min="10517" max="10517" width="3.21875" style="32" customWidth="1"/>
    <col min="10518" max="10518" width="2.88671875" style="32" customWidth="1"/>
    <col min="10519" max="10519" width="11.33203125" style="32" customWidth="1"/>
    <col min="10520" max="10520" width="12.77734375" style="32" customWidth="1"/>
    <col min="10521" max="10521" width="4.33203125" style="32" customWidth="1"/>
    <col min="10522" max="10522" width="3.109375" style="32" customWidth="1"/>
    <col min="10523" max="10526" width="4.33203125" style="32" customWidth="1"/>
    <col min="10527" max="10760" width="9" style="32" customWidth="1"/>
    <col min="10761" max="10762" width="3" style="32" customWidth="1"/>
    <col min="10763" max="10763" width="8.6640625" style="32" customWidth="1"/>
    <col min="10764" max="10764" width="2.44140625" style="32" customWidth="1"/>
    <col min="10765" max="10767" width="8.6640625" style="32" customWidth="1"/>
    <col min="10768" max="10768" width="6" style="32" customWidth="1"/>
    <col min="10769" max="10769" width="3.6640625" style="32" customWidth="1"/>
    <col min="10770" max="10770" width="7.88671875" style="32" customWidth="1"/>
    <col min="10771" max="10771" width="4.109375" style="32" customWidth="1"/>
    <col min="10772" max="10772" width="2.44140625" style="32" customWidth="1"/>
    <col min="10773" max="10773" width="3.21875" style="32" customWidth="1"/>
    <col min="10774" max="10774" width="2.88671875" style="32" customWidth="1"/>
    <col min="10775" max="10775" width="11.33203125" style="32" customWidth="1"/>
    <col min="10776" max="10776" width="12.77734375" style="32" customWidth="1"/>
    <col min="10777" max="10777" width="4.33203125" style="32" customWidth="1"/>
    <col min="10778" max="10778" width="3.109375" style="32" customWidth="1"/>
    <col min="10779" max="10782" width="4.33203125" style="32" customWidth="1"/>
    <col min="10783" max="11016" width="9" style="32" customWidth="1"/>
    <col min="11017" max="11018" width="3" style="32" customWidth="1"/>
    <col min="11019" max="11019" width="8.6640625" style="32" customWidth="1"/>
    <col min="11020" max="11020" width="2.44140625" style="32" customWidth="1"/>
    <col min="11021" max="11023" width="8.6640625" style="32" customWidth="1"/>
    <col min="11024" max="11024" width="6" style="32" customWidth="1"/>
    <col min="11025" max="11025" width="3.6640625" style="32" customWidth="1"/>
    <col min="11026" max="11026" width="7.88671875" style="32" customWidth="1"/>
    <col min="11027" max="11027" width="4.109375" style="32" customWidth="1"/>
    <col min="11028" max="11028" width="2.44140625" style="32" customWidth="1"/>
    <col min="11029" max="11029" width="3.21875" style="32" customWidth="1"/>
    <col min="11030" max="11030" width="2.88671875" style="32" customWidth="1"/>
    <col min="11031" max="11031" width="11.33203125" style="32" customWidth="1"/>
    <col min="11032" max="11032" width="12.77734375" style="32" customWidth="1"/>
    <col min="11033" max="11033" width="4.33203125" style="32" customWidth="1"/>
    <col min="11034" max="11034" width="3.109375" style="32" customWidth="1"/>
    <col min="11035" max="11038" width="4.33203125" style="32" customWidth="1"/>
    <col min="11039" max="11272" width="9" style="32" customWidth="1"/>
    <col min="11273" max="11274" width="3" style="32" customWidth="1"/>
    <col min="11275" max="11275" width="8.6640625" style="32" customWidth="1"/>
    <col min="11276" max="11276" width="2.44140625" style="32" customWidth="1"/>
    <col min="11277" max="11279" width="8.6640625" style="32" customWidth="1"/>
    <col min="11280" max="11280" width="6" style="32" customWidth="1"/>
    <col min="11281" max="11281" width="3.6640625" style="32" customWidth="1"/>
    <col min="11282" max="11282" width="7.88671875" style="32" customWidth="1"/>
    <col min="11283" max="11283" width="4.109375" style="32" customWidth="1"/>
    <col min="11284" max="11284" width="2.44140625" style="32" customWidth="1"/>
    <col min="11285" max="11285" width="3.21875" style="32" customWidth="1"/>
    <col min="11286" max="11286" width="2.88671875" style="32" customWidth="1"/>
    <col min="11287" max="11287" width="11.33203125" style="32" customWidth="1"/>
    <col min="11288" max="11288" width="12.77734375" style="32" customWidth="1"/>
    <col min="11289" max="11289" width="4.33203125" style="32" customWidth="1"/>
    <col min="11290" max="11290" width="3.109375" style="32" customWidth="1"/>
    <col min="11291" max="11294" width="4.33203125" style="32" customWidth="1"/>
    <col min="11295" max="11528" width="9" style="32" customWidth="1"/>
    <col min="11529" max="11530" width="3" style="32" customWidth="1"/>
    <col min="11531" max="11531" width="8.6640625" style="32" customWidth="1"/>
    <col min="11532" max="11532" width="2.44140625" style="32" customWidth="1"/>
    <col min="11533" max="11535" width="8.6640625" style="32" customWidth="1"/>
    <col min="11536" max="11536" width="6" style="32" customWidth="1"/>
    <col min="11537" max="11537" width="3.6640625" style="32" customWidth="1"/>
    <col min="11538" max="11538" width="7.88671875" style="32" customWidth="1"/>
    <col min="11539" max="11539" width="4.109375" style="32" customWidth="1"/>
    <col min="11540" max="11540" width="2.44140625" style="32" customWidth="1"/>
    <col min="11541" max="11541" width="3.21875" style="32" customWidth="1"/>
    <col min="11542" max="11542" width="2.88671875" style="32" customWidth="1"/>
    <col min="11543" max="11543" width="11.33203125" style="32" customWidth="1"/>
    <col min="11544" max="11544" width="12.77734375" style="32" customWidth="1"/>
    <col min="11545" max="11545" width="4.33203125" style="32" customWidth="1"/>
    <col min="11546" max="11546" width="3.109375" style="32" customWidth="1"/>
    <col min="11547" max="11550" width="4.33203125" style="32" customWidth="1"/>
    <col min="11551" max="11784" width="9" style="32" customWidth="1"/>
    <col min="11785" max="11786" width="3" style="32" customWidth="1"/>
    <col min="11787" max="11787" width="8.6640625" style="32" customWidth="1"/>
    <col min="11788" max="11788" width="2.44140625" style="32" customWidth="1"/>
    <col min="11789" max="11791" width="8.6640625" style="32" customWidth="1"/>
    <col min="11792" max="11792" width="6" style="32" customWidth="1"/>
    <col min="11793" max="11793" width="3.6640625" style="32" customWidth="1"/>
    <col min="11794" max="11794" width="7.88671875" style="32" customWidth="1"/>
    <col min="11795" max="11795" width="4.109375" style="32" customWidth="1"/>
    <col min="11796" max="11796" width="2.44140625" style="32" customWidth="1"/>
    <col min="11797" max="11797" width="3.21875" style="32" customWidth="1"/>
    <col min="11798" max="11798" width="2.88671875" style="32" customWidth="1"/>
    <col min="11799" max="11799" width="11.33203125" style="32" customWidth="1"/>
    <col min="11800" max="11800" width="12.77734375" style="32" customWidth="1"/>
    <col min="11801" max="11801" width="4.33203125" style="32" customWidth="1"/>
    <col min="11802" max="11802" width="3.109375" style="32" customWidth="1"/>
    <col min="11803" max="11806" width="4.33203125" style="32" customWidth="1"/>
    <col min="11807" max="12040" width="9" style="32" customWidth="1"/>
    <col min="12041" max="12042" width="3" style="32" customWidth="1"/>
    <col min="12043" max="12043" width="8.6640625" style="32" customWidth="1"/>
    <col min="12044" max="12044" width="2.44140625" style="32" customWidth="1"/>
    <col min="12045" max="12047" width="8.6640625" style="32" customWidth="1"/>
    <col min="12048" max="12048" width="6" style="32" customWidth="1"/>
    <col min="12049" max="12049" width="3.6640625" style="32" customWidth="1"/>
    <col min="12050" max="12050" width="7.88671875" style="32" customWidth="1"/>
    <col min="12051" max="12051" width="4.109375" style="32" customWidth="1"/>
    <col min="12052" max="12052" width="2.44140625" style="32" customWidth="1"/>
    <col min="12053" max="12053" width="3.21875" style="32" customWidth="1"/>
    <col min="12054" max="12054" width="2.88671875" style="32" customWidth="1"/>
    <col min="12055" max="12055" width="11.33203125" style="32" customWidth="1"/>
    <col min="12056" max="12056" width="12.77734375" style="32" customWidth="1"/>
    <col min="12057" max="12057" width="4.33203125" style="32" customWidth="1"/>
    <col min="12058" max="12058" width="3.109375" style="32" customWidth="1"/>
    <col min="12059" max="12062" width="4.33203125" style="32" customWidth="1"/>
    <col min="12063" max="12296" width="9" style="32" customWidth="1"/>
    <col min="12297" max="12298" width="3" style="32" customWidth="1"/>
    <col min="12299" max="12299" width="8.6640625" style="32" customWidth="1"/>
    <col min="12300" max="12300" width="2.44140625" style="32" customWidth="1"/>
    <col min="12301" max="12303" width="8.6640625" style="32" customWidth="1"/>
    <col min="12304" max="12304" width="6" style="32" customWidth="1"/>
    <col min="12305" max="12305" width="3.6640625" style="32" customWidth="1"/>
    <col min="12306" max="12306" width="7.88671875" style="32" customWidth="1"/>
    <col min="12307" max="12307" width="4.109375" style="32" customWidth="1"/>
    <col min="12308" max="12308" width="2.44140625" style="32" customWidth="1"/>
    <col min="12309" max="12309" width="3.21875" style="32" customWidth="1"/>
    <col min="12310" max="12310" width="2.88671875" style="32" customWidth="1"/>
    <col min="12311" max="12311" width="11.33203125" style="32" customWidth="1"/>
    <col min="12312" max="12312" width="12.77734375" style="32" customWidth="1"/>
    <col min="12313" max="12313" width="4.33203125" style="32" customWidth="1"/>
    <col min="12314" max="12314" width="3.109375" style="32" customWidth="1"/>
    <col min="12315" max="12318" width="4.33203125" style="32" customWidth="1"/>
    <col min="12319" max="12552" width="9" style="32" customWidth="1"/>
    <col min="12553" max="12554" width="3" style="32" customWidth="1"/>
    <col min="12555" max="12555" width="8.6640625" style="32" customWidth="1"/>
    <col min="12556" max="12556" width="2.44140625" style="32" customWidth="1"/>
    <col min="12557" max="12559" width="8.6640625" style="32" customWidth="1"/>
    <col min="12560" max="12560" width="6" style="32" customWidth="1"/>
    <col min="12561" max="12561" width="3.6640625" style="32" customWidth="1"/>
    <col min="12562" max="12562" width="7.88671875" style="32" customWidth="1"/>
    <col min="12563" max="12563" width="4.109375" style="32" customWidth="1"/>
    <col min="12564" max="12564" width="2.44140625" style="32" customWidth="1"/>
    <col min="12565" max="12565" width="3.21875" style="32" customWidth="1"/>
    <col min="12566" max="12566" width="2.88671875" style="32" customWidth="1"/>
    <col min="12567" max="12567" width="11.33203125" style="32" customWidth="1"/>
    <col min="12568" max="12568" width="12.77734375" style="32" customWidth="1"/>
    <col min="12569" max="12569" width="4.33203125" style="32" customWidth="1"/>
    <col min="12570" max="12570" width="3.109375" style="32" customWidth="1"/>
    <col min="12571" max="12574" width="4.33203125" style="32" customWidth="1"/>
    <col min="12575" max="12808" width="9" style="32" customWidth="1"/>
    <col min="12809" max="12810" width="3" style="32" customWidth="1"/>
    <col min="12811" max="12811" width="8.6640625" style="32" customWidth="1"/>
    <col min="12812" max="12812" width="2.44140625" style="32" customWidth="1"/>
    <col min="12813" max="12815" width="8.6640625" style="32" customWidth="1"/>
    <col min="12816" max="12816" width="6" style="32" customWidth="1"/>
    <col min="12817" max="12817" width="3.6640625" style="32" customWidth="1"/>
    <col min="12818" max="12818" width="7.88671875" style="32" customWidth="1"/>
    <col min="12819" max="12819" width="4.109375" style="32" customWidth="1"/>
    <col min="12820" max="12820" width="2.44140625" style="32" customWidth="1"/>
    <col min="12821" max="12821" width="3.21875" style="32" customWidth="1"/>
    <col min="12822" max="12822" width="2.88671875" style="32" customWidth="1"/>
    <col min="12823" max="12823" width="11.33203125" style="32" customWidth="1"/>
    <col min="12824" max="12824" width="12.77734375" style="32" customWidth="1"/>
    <col min="12825" max="12825" width="4.33203125" style="32" customWidth="1"/>
    <col min="12826" max="12826" width="3.109375" style="32" customWidth="1"/>
    <col min="12827" max="12830" width="4.33203125" style="32" customWidth="1"/>
    <col min="12831" max="13064" width="9" style="32" customWidth="1"/>
    <col min="13065" max="13066" width="3" style="32" customWidth="1"/>
    <col min="13067" max="13067" width="8.6640625" style="32" customWidth="1"/>
    <col min="13068" max="13068" width="2.44140625" style="32" customWidth="1"/>
    <col min="13069" max="13071" width="8.6640625" style="32" customWidth="1"/>
    <col min="13072" max="13072" width="6" style="32" customWidth="1"/>
    <col min="13073" max="13073" width="3.6640625" style="32" customWidth="1"/>
    <col min="13074" max="13074" width="7.88671875" style="32" customWidth="1"/>
    <col min="13075" max="13075" width="4.109375" style="32" customWidth="1"/>
    <col min="13076" max="13076" width="2.44140625" style="32" customWidth="1"/>
    <col min="13077" max="13077" width="3.21875" style="32" customWidth="1"/>
    <col min="13078" max="13078" width="2.88671875" style="32" customWidth="1"/>
    <col min="13079" max="13079" width="11.33203125" style="32" customWidth="1"/>
    <col min="13080" max="13080" width="12.77734375" style="32" customWidth="1"/>
    <col min="13081" max="13081" width="4.33203125" style="32" customWidth="1"/>
    <col min="13082" max="13082" width="3.109375" style="32" customWidth="1"/>
    <col min="13083" max="13086" width="4.33203125" style="32" customWidth="1"/>
    <col min="13087" max="13320" width="9" style="32" customWidth="1"/>
    <col min="13321" max="13322" width="3" style="32" customWidth="1"/>
    <col min="13323" max="13323" width="8.6640625" style="32" customWidth="1"/>
    <col min="13324" max="13324" width="2.44140625" style="32" customWidth="1"/>
    <col min="13325" max="13327" width="8.6640625" style="32" customWidth="1"/>
    <col min="13328" max="13328" width="6" style="32" customWidth="1"/>
    <col min="13329" max="13329" width="3.6640625" style="32" customWidth="1"/>
    <col min="13330" max="13330" width="7.88671875" style="32" customWidth="1"/>
    <col min="13331" max="13331" width="4.109375" style="32" customWidth="1"/>
    <col min="13332" max="13332" width="2.44140625" style="32" customWidth="1"/>
    <col min="13333" max="13333" width="3.21875" style="32" customWidth="1"/>
    <col min="13334" max="13334" width="2.88671875" style="32" customWidth="1"/>
    <col min="13335" max="13335" width="11.33203125" style="32" customWidth="1"/>
    <col min="13336" max="13336" width="12.77734375" style="32" customWidth="1"/>
    <col min="13337" max="13337" width="4.33203125" style="32" customWidth="1"/>
    <col min="13338" max="13338" width="3.109375" style="32" customWidth="1"/>
    <col min="13339" max="13342" width="4.33203125" style="32" customWidth="1"/>
    <col min="13343" max="13576" width="9" style="32" customWidth="1"/>
    <col min="13577" max="13578" width="3" style="32" customWidth="1"/>
    <col min="13579" max="13579" width="8.6640625" style="32" customWidth="1"/>
    <col min="13580" max="13580" width="2.44140625" style="32" customWidth="1"/>
    <col min="13581" max="13583" width="8.6640625" style="32" customWidth="1"/>
    <col min="13584" max="13584" width="6" style="32" customWidth="1"/>
    <col min="13585" max="13585" width="3.6640625" style="32" customWidth="1"/>
    <col min="13586" max="13586" width="7.88671875" style="32" customWidth="1"/>
    <col min="13587" max="13587" width="4.109375" style="32" customWidth="1"/>
    <col min="13588" max="13588" width="2.44140625" style="32" customWidth="1"/>
    <col min="13589" max="13589" width="3.21875" style="32" customWidth="1"/>
    <col min="13590" max="13590" width="2.88671875" style="32" customWidth="1"/>
    <col min="13591" max="13591" width="11.33203125" style="32" customWidth="1"/>
    <col min="13592" max="13592" width="12.77734375" style="32" customWidth="1"/>
    <col min="13593" max="13593" width="4.33203125" style="32" customWidth="1"/>
    <col min="13594" max="13594" width="3.109375" style="32" customWidth="1"/>
    <col min="13595" max="13598" width="4.33203125" style="32" customWidth="1"/>
    <col min="13599" max="13832" width="9" style="32" customWidth="1"/>
    <col min="13833" max="13834" width="3" style="32" customWidth="1"/>
    <col min="13835" max="13835" width="8.6640625" style="32" customWidth="1"/>
    <col min="13836" max="13836" width="2.44140625" style="32" customWidth="1"/>
    <col min="13837" max="13839" width="8.6640625" style="32" customWidth="1"/>
    <col min="13840" max="13840" width="6" style="32" customWidth="1"/>
    <col min="13841" max="13841" width="3.6640625" style="32" customWidth="1"/>
    <col min="13842" max="13842" width="7.88671875" style="32" customWidth="1"/>
    <col min="13843" max="13843" width="4.109375" style="32" customWidth="1"/>
    <col min="13844" max="13844" width="2.44140625" style="32" customWidth="1"/>
    <col min="13845" max="13845" width="3.21875" style="32" customWidth="1"/>
    <col min="13846" max="13846" width="2.88671875" style="32" customWidth="1"/>
    <col min="13847" max="13847" width="11.33203125" style="32" customWidth="1"/>
    <col min="13848" max="13848" width="12.77734375" style="32" customWidth="1"/>
    <col min="13849" max="13849" width="4.33203125" style="32" customWidth="1"/>
    <col min="13850" max="13850" width="3.109375" style="32" customWidth="1"/>
    <col min="13851" max="13854" width="4.33203125" style="32" customWidth="1"/>
    <col min="13855" max="14088" width="9" style="32" customWidth="1"/>
    <col min="14089" max="14090" width="3" style="32" customWidth="1"/>
    <col min="14091" max="14091" width="8.6640625" style="32" customWidth="1"/>
    <col min="14092" max="14092" width="2.44140625" style="32" customWidth="1"/>
    <col min="14093" max="14095" width="8.6640625" style="32" customWidth="1"/>
    <col min="14096" max="14096" width="6" style="32" customWidth="1"/>
    <col min="14097" max="14097" width="3.6640625" style="32" customWidth="1"/>
    <col min="14098" max="14098" width="7.88671875" style="32" customWidth="1"/>
    <col min="14099" max="14099" width="4.109375" style="32" customWidth="1"/>
    <col min="14100" max="14100" width="2.44140625" style="32" customWidth="1"/>
    <col min="14101" max="14101" width="3.21875" style="32" customWidth="1"/>
    <col min="14102" max="14102" width="2.88671875" style="32" customWidth="1"/>
    <col min="14103" max="14103" width="11.33203125" style="32" customWidth="1"/>
    <col min="14104" max="14104" width="12.77734375" style="32" customWidth="1"/>
    <col min="14105" max="14105" width="4.33203125" style="32" customWidth="1"/>
    <col min="14106" max="14106" width="3.109375" style="32" customWidth="1"/>
    <col min="14107" max="14110" width="4.33203125" style="32" customWidth="1"/>
    <col min="14111" max="14344" width="9" style="32" customWidth="1"/>
    <col min="14345" max="14346" width="3" style="32" customWidth="1"/>
    <col min="14347" max="14347" width="8.6640625" style="32" customWidth="1"/>
    <col min="14348" max="14348" width="2.44140625" style="32" customWidth="1"/>
    <col min="14349" max="14351" width="8.6640625" style="32" customWidth="1"/>
    <col min="14352" max="14352" width="6" style="32" customWidth="1"/>
    <col min="14353" max="14353" width="3.6640625" style="32" customWidth="1"/>
    <col min="14354" max="14354" width="7.88671875" style="32" customWidth="1"/>
    <col min="14355" max="14355" width="4.109375" style="32" customWidth="1"/>
    <col min="14356" max="14356" width="2.44140625" style="32" customWidth="1"/>
    <col min="14357" max="14357" width="3.21875" style="32" customWidth="1"/>
    <col min="14358" max="14358" width="2.88671875" style="32" customWidth="1"/>
    <col min="14359" max="14359" width="11.33203125" style="32" customWidth="1"/>
    <col min="14360" max="14360" width="12.77734375" style="32" customWidth="1"/>
    <col min="14361" max="14361" width="4.33203125" style="32" customWidth="1"/>
    <col min="14362" max="14362" width="3.109375" style="32" customWidth="1"/>
    <col min="14363" max="14366" width="4.33203125" style="32" customWidth="1"/>
    <col min="14367" max="14600" width="9" style="32" customWidth="1"/>
    <col min="14601" max="14602" width="3" style="32" customWidth="1"/>
    <col min="14603" max="14603" width="8.6640625" style="32" customWidth="1"/>
    <col min="14604" max="14604" width="2.44140625" style="32" customWidth="1"/>
    <col min="14605" max="14607" width="8.6640625" style="32" customWidth="1"/>
    <col min="14608" max="14608" width="6" style="32" customWidth="1"/>
    <col min="14609" max="14609" width="3.6640625" style="32" customWidth="1"/>
    <col min="14610" max="14610" width="7.88671875" style="32" customWidth="1"/>
    <col min="14611" max="14611" width="4.109375" style="32" customWidth="1"/>
    <col min="14612" max="14612" width="2.44140625" style="32" customWidth="1"/>
    <col min="14613" max="14613" width="3.21875" style="32" customWidth="1"/>
    <col min="14614" max="14614" width="2.88671875" style="32" customWidth="1"/>
    <col min="14615" max="14615" width="11.33203125" style="32" customWidth="1"/>
    <col min="14616" max="14616" width="12.77734375" style="32" customWidth="1"/>
    <col min="14617" max="14617" width="4.33203125" style="32" customWidth="1"/>
    <col min="14618" max="14618" width="3.109375" style="32" customWidth="1"/>
    <col min="14619" max="14622" width="4.33203125" style="32" customWidth="1"/>
    <col min="14623" max="14856" width="9" style="32" customWidth="1"/>
    <col min="14857" max="14858" width="3" style="32" customWidth="1"/>
    <col min="14859" max="14859" width="8.6640625" style="32" customWidth="1"/>
    <col min="14860" max="14860" width="2.44140625" style="32" customWidth="1"/>
    <col min="14861" max="14863" width="8.6640625" style="32" customWidth="1"/>
    <col min="14864" max="14864" width="6" style="32" customWidth="1"/>
    <col min="14865" max="14865" width="3.6640625" style="32" customWidth="1"/>
    <col min="14866" max="14866" width="7.88671875" style="32" customWidth="1"/>
    <col min="14867" max="14867" width="4.109375" style="32" customWidth="1"/>
    <col min="14868" max="14868" width="2.44140625" style="32" customWidth="1"/>
    <col min="14869" max="14869" width="3.21875" style="32" customWidth="1"/>
    <col min="14870" max="14870" width="2.88671875" style="32" customWidth="1"/>
    <col min="14871" max="14871" width="11.33203125" style="32" customWidth="1"/>
    <col min="14872" max="14872" width="12.77734375" style="32" customWidth="1"/>
    <col min="14873" max="14873" width="4.33203125" style="32" customWidth="1"/>
    <col min="14874" max="14874" width="3.109375" style="32" customWidth="1"/>
    <col min="14875" max="14878" width="4.33203125" style="32" customWidth="1"/>
    <col min="14879" max="15112" width="9" style="32" customWidth="1"/>
    <col min="15113" max="15114" width="3" style="32" customWidth="1"/>
    <col min="15115" max="15115" width="8.6640625" style="32" customWidth="1"/>
    <col min="15116" max="15116" width="2.44140625" style="32" customWidth="1"/>
    <col min="15117" max="15119" width="8.6640625" style="32" customWidth="1"/>
    <col min="15120" max="15120" width="6" style="32" customWidth="1"/>
    <col min="15121" max="15121" width="3.6640625" style="32" customWidth="1"/>
    <col min="15122" max="15122" width="7.88671875" style="32" customWidth="1"/>
    <col min="15123" max="15123" width="4.109375" style="32" customWidth="1"/>
    <col min="15124" max="15124" width="2.44140625" style="32" customWidth="1"/>
    <col min="15125" max="15125" width="3.21875" style="32" customWidth="1"/>
    <col min="15126" max="15126" width="2.88671875" style="32" customWidth="1"/>
    <col min="15127" max="15127" width="11.33203125" style="32" customWidth="1"/>
    <col min="15128" max="15128" width="12.77734375" style="32" customWidth="1"/>
    <col min="15129" max="15129" width="4.33203125" style="32" customWidth="1"/>
    <col min="15130" max="15130" width="3.109375" style="32" customWidth="1"/>
    <col min="15131" max="15134" width="4.33203125" style="32" customWidth="1"/>
    <col min="15135" max="15368" width="9" style="32" customWidth="1"/>
    <col min="15369" max="15370" width="3" style="32" customWidth="1"/>
    <col min="15371" max="15371" width="8.6640625" style="32" customWidth="1"/>
    <col min="15372" max="15372" width="2.44140625" style="32" customWidth="1"/>
    <col min="15373" max="15375" width="8.6640625" style="32" customWidth="1"/>
    <col min="15376" max="15376" width="6" style="32" customWidth="1"/>
    <col min="15377" max="15377" width="3.6640625" style="32" customWidth="1"/>
    <col min="15378" max="15378" width="7.88671875" style="32" customWidth="1"/>
    <col min="15379" max="15379" width="4.109375" style="32" customWidth="1"/>
    <col min="15380" max="15380" width="2.44140625" style="32" customWidth="1"/>
    <col min="15381" max="15381" width="3.21875" style="32" customWidth="1"/>
    <col min="15382" max="15382" width="2.88671875" style="32" customWidth="1"/>
    <col min="15383" max="15383" width="11.33203125" style="32" customWidth="1"/>
    <col min="15384" max="15384" width="12.77734375" style="32" customWidth="1"/>
    <col min="15385" max="15385" width="4.33203125" style="32" customWidth="1"/>
    <col min="15386" max="15386" width="3.109375" style="32" customWidth="1"/>
    <col min="15387" max="15390" width="4.33203125" style="32" customWidth="1"/>
    <col min="15391" max="15624" width="9" style="32" customWidth="1"/>
    <col min="15625" max="15626" width="3" style="32" customWidth="1"/>
    <col min="15627" max="15627" width="8.6640625" style="32" customWidth="1"/>
    <col min="15628" max="15628" width="2.44140625" style="32" customWidth="1"/>
    <col min="15629" max="15631" width="8.6640625" style="32" customWidth="1"/>
    <col min="15632" max="15632" width="6" style="32" customWidth="1"/>
    <col min="15633" max="15633" width="3.6640625" style="32" customWidth="1"/>
    <col min="15634" max="15634" width="7.88671875" style="32" customWidth="1"/>
    <col min="15635" max="15635" width="4.109375" style="32" customWidth="1"/>
    <col min="15636" max="15636" width="2.44140625" style="32" customWidth="1"/>
    <col min="15637" max="15637" width="3.21875" style="32" customWidth="1"/>
    <col min="15638" max="15638" width="2.88671875" style="32" customWidth="1"/>
    <col min="15639" max="15639" width="11.33203125" style="32" customWidth="1"/>
    <col min="15640" max="15640" width="12.77734375" style="32" customWidth="1"/>
    <col min="15641" max="15641" width="4.33203125" style="32" customWidth="1"/>
    <col min="15642" max="15642" width="3.109375" style="32" customWidth="1"/>
    <col min="15643" max="15646" width="4.33203125" style="32" customWidth="1"/>
    <col min="15647" max="15880" width="9" style="32" customWidth="1"/>
    <col min="15881" max="15882" width="3" style="32" customWidth="1"/>
    <col min="15883" max="15883" width="8.6640625" style="32" customWidth="1"/>
    <col min="15884" max="15884" width="2.44140625" style="32" customWidth="1"/>
    <col min="15885" max="15887" width="8.6640625" style="32" customWidth="1"/>
    <col min="15888" max="15888" width="6" style="32" customWidth="1"/>
    <col min="15889" max="15889" width="3.6640625" style="32" customWidth="1"/>
    <col min="15890" max="15890" width="7.88671875" style="32" customWidth="1"/>
    <col min="15891" max="15891" width="4.109375" style="32" customWidth="1"/>
    <col min="15892" max="15892" width="2.44140625" style="32" customWidth="1"/>
    <col min="15893" max="15893" width="3.21875" style="32" customWidth="1"/>
    <col min="15894" max="15894" width="2.88671875" style="32" customWidth="1"/>
    <col min="15895" max="15895" width="11.33203125" style="32" customWidth="1"/>
    <col min="15896" max="15896" width="12.77734375" style="32" customWidth="1"/>
    <col min="15897" max="15897" width="4.33203125" style="32" customWidth="1"/>
    <col min="15898" max="15898" width="3.109375" style="32" customWidth="1"/>
    <col min="15899" max="15902" width="4.33203125" style="32" customWidth="1"/>
    <col min="15903" max="16136" width="9" style="32" customWidth="1"/>
    <col min="16137" max="16138" width="3" style="32" customWidth="1"/>
    <col min="16139" max="16139" width="8.6640625" style="32" customWidth="1"/>
    <col min="16140" max="16140" width="2.44140625" style="32" customWidth="1"/>
    <col min="16141" max="16143" width="8.6640625" style="32" customWidth="1"/>
    <col min="16144" max="16144" width="6" style="32" customWidth="1"/>
    <col min="16145" max="16145" width="3.6640625" style="32" customWidth="1"/>
    <col min="16146" max="16146" width="7.88671875" style="32" customWidth="1"/>
    <col min="16147" max="16147" width="4.109375" style="32" customWidth="1"/>
    <col min="16148" max="16148" width="2.44140625" style="32" customWidth="1"/>
    <col min="16149" max="16149" width="3.21875" style="32" customWidth="1"/>
    <col min="16150" max="16150" width="2.88671875" style="32" customWidth="1"/>
    <col min="16151" max="16151" width="11.33203125" style="32" customWidth="1"/>
    <col min="16152" max="16152" width="12.77734375" style="32" customWidth="1"/>
    <col min="16153" max="16153" width="4.33203125" style="32" customWidth="1"/>
    <col min="16154" max="16154" width="3.109375" style="32" customWidth="1"/>
    <col min="16155" max="16158" width="4.33203125" style="32" customWidth="1"/>
    <col min="16159" max="16384" width="9" style="32" customWidth="1"/>
  </cols>
  <sheetData>
    <row r="1" spans="1:34" ht="33.75" customHeight="1">
      <c r="A1" s="33" t="s">
        <v>9</v>
      </c>
      <c r="B1" s="35"/>
      <c r="C1" s="35"/>
      <c r="D1" s="35"/>
      <c r="E1" s="35"/>
      <c r="F1" s="35"/>
      <c r="G1" s="35"/>
      <c r="H1" s="35"/>
      <c r="I1" s="35"/>
      <c r="J1" s="35"/>
      <c r="K1" s="35"/>
      <c r="L1" s="35"/>
      <c r="M1" s="35"/>
      <c r="N1" s="35"/>
      <c r="O1" s="35"/>
      <c r="P1" s="35"/>
      <c r="Q1" s="35"/>
      <c r="R1" s="35"/>
      <c r="S1" s="35"/>
      <c r="T1" s="35"/>
      <c r="U1" s="35"/>
      <c r="V1" s="35"/>
      <c r="W1" s="35"/>
      <c r="X1" s="35"/>
      <c r="Y1" s="35"/>
      <c r="Z1" s="35"/>
      <c r="AA1" s="35"/>
      <c r="AB1" s="93" t="s">
        <v>89</v>
      </c>
      <c r="AC1" s="93"/>
      <c r="AD1" s="96"/>
    </row>
    <row r="2" spans="1:34" ht="24.75" customHeight="1"/>
    <row r="3" spans="1:34" ht="17.25" customHeight="1">
      <c r="A3" s="34" t="s">
        <v>95</v>
      </c>
      <c r="B3" s="34"/>
      <c r="C3" s="38" t="s">
        <v>115</v>
      </c>
      <c r="L3" s="57"/>
      <c r="M3" s="59"/>
      <c r="O3" s="34" t="s">
        <v>96</v>
      </c>
      <c r="P3" s="34"/>
      <c r="Q3" s="38" t="s">
        <v>91</v>
      </c>
      <c r="R3" s="59"/>
      <c r="S3" s="59"/>
      <c r="T3" s="59"/>
      <c r="U3" s="59"/>
      <c r="V3" s="59"/>
      <c r="W3" s="59"/>
      <c r="X3" s="59"/>
      <c r="Y3" s="59"/>
      <c r="Z3" s="59"/>
      <c r="AA3" s="59"/>
      <c r="AB3" s="59"/>
    </row>
    <row r="4" spans="1:34" ht="18" customHeight="1">
      <c r="C4" s="38" t="s">
        <v>172</v>
      </c>
      <c r="D4" s="42">
        <v>6</v>
      </c>
      <c r="E4" s="42" t="s">
        <v>13</v>
      </c>
      <c r="F4" s="42">
        <v>4</v>
      </c>
      <c r="G4" s="42" t="s">
        <v>31</v>
      </c>
      <c r="H4" s="42">
        <v>21</v>
      </c>
      <c r="I4" s="42" t="s">
        <v>90</v>
      </c>
      <c r="J4" s="38" t="s">
        <v>116</v>
      </c>
      <c r="K4" s="38"/>
      <c r="O4" s="59"/>
      <c r="P4" s="59"/>
      <c r="Q4" s="59"/>
      <c r="R4" s="59"/>
      <c r="S4" s="59"/>
      <c r="T4" s="59"/>
      <c r="U4" s="59"/>
      <c r="V4" s="59"/>
      <c r="W4" s="59"/>
      <c r="X4" s="59"/>
      <c r="Y4" s="59"/>
      <c r="Z4" s="59"/>
      <c r="AA4" s="59"/>
      <c r="AB4" s="59"/>
    </row>
    <row r="5" spans="1:34" ht="17.25" customHeight="1">
      <c r="B5" s="36"/>
      <c r="C5" s="36"/>
      <c r="D5" s="36"/>
      <c r="E5" s="36"/>
      <c r="F5" s="36"/>
      <c r="G5" s="36"/>
      <c r="H5" s="36"/>
      <c r="I5" s="36"/>
      <c r="J5" s="36"/>
      <c r="K5" s="36"/>
      <c r="L5" s="36"/>
      <c r="M5" s="36"/>
      <c r="O5" s="59"/>
      <c r="P5" s="59"/>
      <c r="Q5" s="61" t="s">
        <v>81</v>
      </c>
      <c r="R5" s="61"/>
      <c r="S5" s="61"/>
      <c r="T5" s="71"/>
      <c r="U5" s="82"/>
      <c r="V5" s="82"/>
      <c r="W5" s="82"/>
      <c r="X5" s="82"/>
      <c r="Y5" s="82"/>
      <c r="Z5" s="82"/>
      <c r="AA5" s="82"/>
      <c r="AB5" s="82"/>
      <c r="AC5" s="95"/>
      <c r="AD5" s="95"/>
      <c r="AE5" s="97" t="s">
        <v>34</v>
      </c>
      <c r="AF5" s="97"/>
      <c r="AG5" s="97"/>
      <c r="AH5" s="97"/>
    </row>
    <row r="6" spans="1:34" ht="17.25" customHeight="1">
      <c r="B6" s="36"/>
      <c r="C6" s="40"/>
      <c r="D6" s="40"/>
      <c r="E6" s="40"/>
      <c r="F6" s="40"/>
      <c r="G6" s="40"/>
      <c r="H6" s="40"/>
      <c r="I6" s="55" t="s">
        <v>119</v>
      </c>
      <c r="J6" s="55"/>
      <c r="K6" s="56"/>
      <c r="L6" s="36"/>
      <c r="M6" s="36"/>
      <c r="O6" s="59"/>
      <c r="P6" s="59"/>
      <c r="Q6" s="61"/>
      <c r="R6" s="61"/>
      <c r="S6" s="61"/>
      <c r="T6" s="72"/>
      <c r="U6" s="72"/>
      <c r="V6" s="72"/>
      <c r="W6" s="72"/>
      <c r="X6" s="72"/>
      <c r="Y6" s="72"/>
      <c r="Z6" s="72"/>
      <c r="AA6" s="72"/>
      <c r="AB6" s="72"/>
      <c r="AE6" s="97"/>
      <c r="AF6" s="97"/>
      <c r="AG6" s="97"/>
      <c r="AH6" s="97"/>
    </row>
    <row r="7" spans="1:34" ht="17.25" customHeight="1">
      <c r="B7" s="36"/>
      <c r="C7" s="41"/>
      <c r="D7" s="36"/>
      <c r="E7" s="36"/>
      <c r="F7" s="36"/>
      <c r="G7" s="36"/>
      <c r="H7" s="36"/>
      <c r="I7" s="36"/>
      <c r="J7" s="36"/>
      <c r="K7" s="36"/>
      <c r="L7" s="36"/>
      <c r="M7" s="36"/>
      <c r="N7" s="37"/>
      <c r="O7" s="59"/>
      <c r="P7" s="59"/>
      <c r="Q7" s="59"/>
      <c r="R7" s="59"/>
      <c r="S7" s="59"/>
      <c r="T7" s="59"/>
      <c r="U7" s="59"/>
      <c r="V7" s="59"/>
      <c r="W7" s="59"/>
      <c r="X7" s="59"/>
      <c r="Y7" s="59"/>
      <c r="Z7" s="59"/>
      <c r="AA7" s="59"/>
      <c r="AB7" s="59"/>
    </row>
    <row r="8" spans="1:34" ht="17.25" customHeight="1">
      <c r="B8" s="37"/>
      <c r="C8" s="36"/>
      <c r="D8" s="36"/>
      <c r="E8" s="36"/>
      <c r="F8" s="36"/>
      <c r="G8" s="36"/>
      <c r="H8" s="36"/>
      <c r="I8" s="36"/>
      <c r="J8" s="36"/>
      <c r="K8" s="36"/>
      <c r="L8" s="36"/>
      <c r="M8" s="36"/>
      <c r="O8" s="59"/>
      <c r="P8" s="59"/>
      <c r="Q8" s="61" t="s">
        <v>82</v>
      </c>
      <c r="R8" s="61"/>
      <c r="S8" s="61"/>
      <c r="T8" s="73"/>
      <c r="U8" s="73"/>
      <c r="V8" s="73"/>
      <c r="W8" s="73"/>
      <c r="X8" s="73"/>
      <c r="Y8" s="73"/>
      <c r="Z8" s="73"/>
      <c r="AA8" s="73"/>
      <c r="AB8" s="73"/>
    </row>
    <row r="9" spans="1:34" ht="17.25" customHeight="1">
      <c r="B9" s="37"/>
      <c r="C9" s="36"/>
      <c r="D9" s="36"/>
      <c r="E9" s="36"/>
      <c r="F9" s="36"/>
      <c r="G9" s="36"/>
      <c r="H9" s="36"/>
      <c r="I9" s="36"/>
      <c r="J9" s="36"/>
      <c r="K9" s="36"/>
      <c r="L9" s="36"/>
      <c r="M9" s="36"/>
      <c r="O9" s="59"/>
      <c r="P9" s="59"/>
      <c r="Q9" s="61"/>
      <c r="R9" s="61"/>
      <c r="S9" s="61"/>
      <c r="T9" s="74"/>
      <c r="U9" s="74"/>
      <c r="V9" s="74"/>
      <c r="W9" s="74"/>
      <c r="X9" s="74"/>
      <c r="Y9" s="74"/>
      <c r="Z9" s="74"/>
      <c r="AA9" s="74"/>
      <c r="AB9" s="74"/>
      <c r="AC9" s="37"/>
    </row>
    <row r="10" spans="1:34" ht="17.25" customHeight="1">
      <c r="B10" s="37"/>
      <c r="C10" s="36"/>
      <c r="D10" s="36"/>
      <c r="E10" s="36"/>
      <c r="F10" s="36"/>
      <c r="G10" s="36"/>
      <c r="H10" s="36"/>
      <c r="I10" s="36"/>
      <c r="J10" s="36"/>
      <c r="K10" s="36"/>
      <c r="L10" s="36"/>
      <c r="M10" s="36"/>
      <c r="O10" s="59"/>
      <c r="P10" s="59"/>
      <c r="Q10" s="62" t="s">
        <v>171</v>
      </c>
      <c r="R10" s="62"/>
      <c r="S10" s="62"/>
      <c r="T10" s="62"/>
      <c r="U10" s="62"/>
      <c r="V10" s="62"/>
      <c r="W10" s="62"/>
      <c r="X10" s="62"/>
      <c r="Y10" s="62"/>
      <c r="Z10" s="62"/>
      <c r="AA10" s="62"/>
      <c r="AB10" s="62"/>
      <c r="AC10" s="62"/>
    </row>
    <row r="11" spans="1:34" ht="17.25" customHeight="1">
      <c r="B11" s="37"/>
      <c r="C11" s="37"/>
      <c r="D11" s="37"/>
      <c r="E11" s="43"/>
      <c r="F11" s="43"/>
      <c r="G11" s="45"/>
      <c r="H11" s="45"/>
      <c r="I11" s="45"/>
      <c r="J11" s="45"/>
      <c r="K11" s="45"/>
      <c r="L11" s="45"/>
      <c r="M11" s="45"/>
      <c r="O11" s="59"/>
      <c r="P11" s="59"/>
      <c r="Q11" s="59"/>
      <c r="R11" s="59"/>
      <c r="S11" s="59"/>
      <c r="T11" s="59"/>
      <c r="U11" s="59"/>
      <c r="V11" s="59"/>
      <c r="W11" s="59"/>
      <c r="X11" s="59"/>
      <c r="Y11" s="59"/>
      <c r="Z11" s="59"/>
      <c r="AA11" s="59"/>
      <c r="AB11" s="59"/>
    </row>
    <row r="12" spans="1:34" ht="17.25" customHeight="1">
      <c r="B12" s="37"/>
      <c r="C12" s="37"/>
      <c r="D12" s="37"/>
      <c r="E12" s="43"/>
      <c r="F12" s="43"/>
      <c r="G12" s="45"/>
      <c r="H12" s="45"/>
      <c r="I12" s="45"/>
      <c r="J12" s="45"/>
      <c r="K12" s="45"/>
      <c r="L12" s="45"/>
      <c r="M12" s="45"/>
      <c r="O12" s="59"/>
      <c r="P12" s="59"/>
      <c r="Q12" s="59"/>
      <c r="R12" s="59"/>
      <c r="S12" s="59"/>
      <c r="T12" s="59"/>
      <c r="U12" s="59"/>
      <c r="V12" s="59"/>
      <c r="W12" s="59"/>
      <c r="X12" s="59"/>
      <c r="Y12" s="59"/>
      <c r="Z12" s="59"/>
      <c r="AA12" s="59"/>
      <c r="AB12" s="59"/>
    </row>
    <row r="13" spans="1:34" ht="17.25" customHeight="1">
      <c r="B13" s="38"/>
      <c r="C13" s="36"/>
      <c r="D13" s="36"/>
      <c r="E13" s="36"/>
      <c r="F13" s="36"/>
      <c r="G13" s="36"/>
      <c r="H13" s="36"/>
      <c r="I13" s="36"/>
      <c r="J13" s="36"/>
      <c r="K13" s="36"/>
      <c r="L13" s="58"/>
      <c r="M13" s="45"/>
      <c r="O13" s="34" t="s">
        <v>97</v>
      </c>
      <c r="P13" s="34"/>
      <c r="Q13" s="38" t="s">
        <v>70</v>
      </c>
      <c r="R13" s="59"/>
      <c r="S13" s="59"/>
      <c r="T13" s="59"/>
      <c r="U13" s="59"/>
      <c r="V13" s="59"/>
      <c r="W13" s="59"/>
      <c r="X13" s="59"/>
      <c r="Y13" s="59"/>
      <c r="Z13" s="59"/>
      <c r="AA13" s="59"/>
      <c r="AB13" s="59"/>
    </row>
    <row r="14" spans="1:34" ht="17.25" customHeight="1">
      <c r="B14" s="39"/>
      <c r="C14" s="39"/>
      <c r="D14" s="39"/>
      <c r="E14" s="44"/>
      <c r="F14" s="44"/>
      <c r="G14" s="52"/>
      <c r="H14" s="52"/>
      <c r="K14" s="45"/>
      <c r="L14" s="45"/>
      <c r="M14" s="45"/>
      <c r="R14" s="59"/>
      <c r="S14" s="59"/>
      <c r="T14" s="59"/>
      <c r="U14" s="59"/>
      <c r="V14" s="59"/>
      <c r="W14" s="59"/>
      <c r="X14" s="59"/>
      <c r="Y14" s="59"/>
      <c r="Z14" s="59"/>
      <c r="AA14" s="59"/>
      <c r="AB14" s="59"/>
      <c r="AC14" s="59"/>
    </row>
    <row r="15" spans="1:34" ht="20.100000000000001" customHeight="1">
      <c r="B15" s="37"/>
      <c r="C15" s="37"/>
      <c r="D15" s="37"/>
      <c r="E15" s="45"/>
      <c r="F15" s="45"/>
      <c r="G15" s="45"/>
      <c r="H15" s="45"/>
      <c r="I15" s="45"/>
      <c r="J15" s="45"/>
      <c r="K15" s="45"/>
      <c r="L15" s="45"/>
      <c r="M15" s="45"/>
      <c r="R15" s="64" t="s">
        <v>177</v>
      </c>
      <c r="S15" s="68"/>
      <c r="T15" s="68">
        <v>6</v>
      </c>
      <c r="U15" s="68" t="s">
        <v>13</v>
      </c>
      <c r="V15" s="83"/>
      <c r="W15" s="68" t="s">
        <v>31</v>
      </c>
      <c r="X15" s="83"/>
      <c r="Y15" s="68" t="s">
        <v>72</v>
      </c>
      <c r="Z15" s="68" t="s">
        <v>52</v>
      </c>
      <c r="AA15" s="91"/>
      <c r="AB15" s="94"/>
      <c r="AC15" s="66"/>
      <c r="AE15" s="97" t="s">
        <v>155</v>
      </c>
      <c r="AF15" s="97"/>
      <c r="AG15" s="97"/>
      <c r="AH15" s="97"/>
    </row>
    <row r="16" spans="1:34" ht="20.100000000000001" customHeight="1">
      <c r="B16" s="37"/>
      <c r="C16" s="37"/>
      <c r="D16" s="37"/>
      <c r="E16" s="37"/>
      <c r="F16" s="37"/>
      <c r="G16" s="37"/>
      <c r="H16" s="37"/>
      <c r="I16" s="37"/>
      <c r="J16" s="37"/>
      <c r="K16" s="37"/>
      <c r="L16" s="37"/>
      <c r="M16" s="37"/>
      <c r="R16" s="65" t="s">
        <v>177</v>
      </c>
      <c r="S16" s="55"/>
      <c r="T16" s="55">
        <v>6</v>
      </c>
      <c r="U16" s="55" t="s">
        <v>13</v>
      </c>
      <c r="V16" s="84"/>
      <c r="W16" s="55" t="s">
        <v>31</v>
      </c>
      <c r="X16" s="84"/>
      <c r="Y16" s="55" t="s">
        <v>72</v>
      </c>
      <c r="Z16" s="55" t="s">
        <v>93</v>
      </c>
      <c r="AA16" s="92"/>
      <c r="AB16" s="94"/>
      <c r="AC16" s="66"/>
      <c r="AE16" s="97"/>
      <c r="AF16" s="97"/>
      <c r="AG16" s="97"/>
      <c r="AH16" s="97"/>
    </row>
    <row r="17" spans="2:34" ht="17.25" customHeight="1">
      <c r="R17" s="66"/>
      <c r="S17" s="69"/>
      <c r="T17" s="69"/>
      <c r="U17" s="69"/>
      <c r="V17" s="69"/>
      <c r="W17" s="69"/>
      <c r="X17" s="69"/>
      <c r="Y17" s="69"/>
      <c r="Z17" s="69"/>
      <c r="AA17" s="69"/>
      <c r="AB17" s="66"/>
      <c r="AC17" s="66"/>
      <c r="AE17" s="97"/>
      <c r="AF17" s="97"/>
      <c r="AG17" s="97"/>
      <c r="AH17" s="98"/>
    </row>
    <row r="18" spans="2:34" ht="34.5" customHeight="1">
      <c r="B18" s="39"/>
      <c r="R18" s="67"/>
      <c r="S18" s="70" t="s">
        <v>103</v>
      </c>
      <c r="T18" s="75">
        <v>1</v>
      </c>
      <c r="U18" s="70" t="s">
        <v>75</v>
      </c>
      <c r="V18" s="85"/>
      <c r="Y18" s="37"/>
      <c r="Z18" s="90"/>
      <c r="AE18" s="97" t="s">
        <v>189</v>
      </c>
      <c r="AF18" s="97"/>
      <c r="AG18" s="97"/>
      <c r="AH18" s="97"/>
    </row>
    <row r="19" spans="2:34" ht="17.25" customHeight="1">
      <c r="R19" s="59"/>
      <c r="AE19" s="97"/>
      <c r="AF19" s="97"/>
      <c r="AG19" s="97"/>
      <c r="AH19" s="97"/>
    </row>
    <row r="20" spans="2:34" ht="15.75" customHeight="1">
      <c r="R20" s="37"/>
      <c r="S20" s="66"/>
      <c r="T20" s="37"/>
      <c r="U20" s="44"/>
      <c r="V20" s="44"/>
      <c r="W20" s="44"/>
      <c r="X20" s="44"/>
      <c r="Y20" s="44"/>
      <c r="Z20" s="44"/>
      <c r="AA20" s="44"/>
      <c r="AB20" s="44"/>
      <c r="AC20" s="37"/>
    </row>
    <row r="21" spans="2:34" ht="17.25" customHeight="1">
      <c r="E21" s="46" t="s">
        <v>83</v>
      </c>
      <c r="F21" s="49"/>
      <c r="G21" s="53"/>
      <c r="H21" s="53"/>
      <c r="I21" s="54"/>
      <c r="J21" s="54"/>
      <c r="K21" s="54"/>
      <c r="L21" s="37"/>
      <c r="O21" s="60" t="s">
        <v>92</v>
      </c>
      <c r="P21" s="38"/>
    </row>
    <row r="22" spans="2:34" ht="17.25" customHeight="1">
      <c r="E22" s="47"/>
      <c r="F22" s="50"/>
      <c r="G22" s="53"/>
      <c r="H22" s="53"/>
      <c r="I22" s="54"/>
      <c r="J22" s="54"/>
      <c r="K22" s="54"/>
      <c r="L22" s="37"/>
      <c r="Q22" s="63" t="s">
        <v>82</v>
      </c>
      <c r="R22" s="63"/>
      <c r="S22" s="63"/>
      <c r="T22" s="77"/>
      <c r="U22" s="77"/>
      <c r="V22" s="77"/>
      <c r="W22" s="77"/>
      <c r="X22" s="77"/>
      <c r="Y22" s="77"/>
      <c r="Z22" s="77"/>
      <c r="AA22" s="77"/>
      <c r="AB22" s="77"/>
      <c r="AE22" s="97" t="s">
        <v>190</v>
      </c>
      <c r="AF22" s="97"/>
      <c r="AG22" s="97"/>
      <c r="AH22" s="97"/>
    </row>
    <row r="23" spans="2:34" ht="17.25" customHeight="1">
      <c r="E23" s="47"/>
      <c r="F23" s="50"/>
      <c r="G23" s="53"/>
      <c r="H23" s="53"/>
      <c r="I23" s="54"/>
      <c r="J23" s="54"/>
      <c r="K23" s="54"/>
      <c r="L23" s="37"/>
      <c r="O23" s="38"/>
      <c r="P23" s="38"/>
      <c r="Q23" s="63"/>
      <c r="R23" s="63"/>
      <c r="S23" s="63"/>
      <c r="T23" s="76"/>
      <c r="U23" s="76"/>
      <c r="V23" s="76"/>
      <c r="W23" s="76"/>
      <c r="X23" s="76"/>
      <c r="Y23" s="76"/>
      <c r="Z23" s="76"/>
      <c r="AA23" s="76"/>
      <c r="AB23" s="76"/>
      <c r="AC23" s="37"/>
      <c r="AD23" s="37"/>
      <c r="AE23" s="97"/>
      <c r="AF23" s="97"/>
      <c r="AG23" s="97"/>
      <c r="AH23" s="97"/>
    </row>
    <row r="24" spans="2:34" ht="17.25" customHeight="1">
      <c r="E24" s="47"/>
      <c r="F24" s="50"/>
      <c r="G24" s="53"/>
      <c r="H24" s="53"/>
      <c r="I24" s="54"/>
      <c r="J24" s="54"/>
      <c r="K24" s="54"/>
      <c r="L24" s="37"/>
      <c r="O24" s="59"/>
      <c r="P24" s="59"/>
      <c r="Q24" s="63" t="s">
        <v>24</v>
      </c>
      <c r="R24" s="63"/>
      <c r="S24" s="63"/>
      <c r="T24" s="78"/>
      <c r="U24" s="78"/>
      <c r="V24" s="86" t="s">
        <v>94</v>
      </c>
      <c r="W24" s="86"/>
      <c r="X24" s="86"/>
      <c r="Y24" s="88"/>
      <c r="Z24" s="88"/>
      <c r="AA24" s="88"/>
      <c r="AB24" s="88"/>
      <c r="AC24" s="37"/>
      <c r="AD24" s="37"/>
    </row>
    <row r="25" spans="2:34" ht="17.25" customHeight="1">
      <c r="E25" s="47"/>
      <c r="F25" s="50"/>
      <c r="G25" s="53"/>
      <c r="H25" s="53"/>
      <c r="I25" s="54"/>
      <c r="J25" s="54"/>
      <c r="K25" s="54"/>
      <c r="L25" s="37"/>
      <c r="O25" s="59"/>
      <c r="P25" s="59"/>
      <c r="Q25" s="63"/>
      <c r="R25" s="63"/>
      <c r="S25" s="63"/>
      <c r="T25" s="79"/>
      <c r="U25" s="79"/>
      <c r="V25" s="87"/>
      <c r="W25" s="87"/>
      <c r="X25" s="87"/>
      <c r="Y25" s="89"/>
      <c r="Z25" s="89"/>
      <c r="AA25" s="89"/>
      <c r="AB25" s="89"/>
      <c r="AC25" s="37"/>
      <c r="AD25" s="37"/>
    </row>
    <row r="26" spans="2:34" ht="17.25" customHeight="1">
      <c r="E26" s="47"/>
      <c r="F26" s="50"/>
      <c r="G26" s="53"/>
      <c r="H26" s="53"/>
      <c r="I26" s="54"/>
      <c r="J26" s="54"/>
      <c r="K26" s="54"/>
      <c r="L26" s="37"/>
      <c r="Q26" s="63" t="s">
        <v>84</v>
      </c>
      <c r="R26" s="63"/>
      <c r="S26" s="63"/>
      <c r="T26" s="78"/>
      <c r="U26" s="78"/>
      <c r="V26" s="86" t="s">
        <v>94</v>
      </c>
      <c r="W26" s="86"/>
      <c r="X26" s="86"/>
      <c r="Y26" s="88"/>
      <c r="Z26" s="88"/>
      <c r="AA26" s="88"/>
      <c r="AB26" s="88"/>
    </row>
    <row r="27" spans="2:34" ht="17.25" customHeight="1">
      <c r="E27" s="47"/>
      <c r="F27" s="50"/>
      <c r="G27" s="53"/>
      <c r="H27" s="53"/>
      <c r="I27" s="54"/>
      <c r="J27" s="54"/>
      <c r="K27" s="54"/>
      <c r="L27" s="37"/>
      <c r="Q27" s="63"/>
      <c r="R27" s="63"/>
      <c r="S27" s="63"/>
      <c r="T27" s="79"/>
      <c r="U27" s="79"/>
      <c r="V27" s="87"/>
      <c r="W27" s="87"/>
      <c r="X27" s="87"/>
      <c r="Y27" s="89"/>
      <c r="Z27" s="89"/>
      <c r="AA27" s="89"/>
      <c r="AB27" s="89"/>
    </row>
    <row r="28" spans="2:34" ht="17.25" customHeight="1">
      <c r="E28" s="47"/>
      <c r="F28" s="50"/>
      <c r="G28" s="53"/>
      <c r="H28" s="53"/>
      <c r="I28" s="54"/>
      <c r="J28" s="54"/>
      <c r="K28" s="54"/>
      <c r="L28" s="37"/>
      <c r="Q28" s="63" t="s">
        <v>85</v>
      </c>
      <c r="R28" s="63"/>
      <c r="S28" s="63"/>
      <c r="T28" s="80" t="s">
        <v>163</v>
      </c>
      <c r="U28" s="80"/>
      <c r="V28" s="80"/>
      <c r="W28" s="80"/>
      <c r="X28" s="80"/>
      <c r="Y28" s="80"/>
      <c r="Z28" s="80"/>
      <c r="AA28" s="80"/>
      <c r="AB28" s="80"/>
      <c r="AF28" s="32" t="s">
        <v>108</v>
      </c>
    </row>
    <row r="29" spans="2:34" ht="17.25" customHeight="1">
      <c r="E29" s="48"/>
      <c r="F29" s="51"/>
      <c r="G29" s="54"/>
      <c r="H29" s="54"/>
      <c r="I29" s="54"/>
      <c r="J29" s="54"/>
      <c r="K29" s="54"/>
      <c r="L29" s="37"/>
      <c r="Q29" s="63"/>
      <c r="R29" s="63"/>
      <c r="S29" s="63"/>
      <c r="T29" s="81"/>
      <c r="U29" s="81"/>
      <c r="V29" s="81"/>
      <c r="W29" s="81"/>
      <c r="X29" s="81"/>
      <c r="Y29" s="81"/>
      <c r="Z29" s="81"/>
      <c r="AA29" s="81"/>
      <c r="AB29" s="81"/>
      <c r="AF29" s="32" t="s">
        <v>128</v>
      </c>
    </row>
  </sheetData>
  <mergeCells count="35">
    <mergeCell ref="A1:AA1"/>
    <mergeCell ref="AB1:AC1"/>
    <mergeCell ref="A3:B3"/>
    <mergeCell ref="O3:P3"/>
    <mergeCell ref="C6:H6"/>
    <mergeCell ref="I6:J6"/>
    <mergeCell ref="Q10:AC10"/>
    <mergeCell ref="O13:P13"/>
    <mergeCell ref="R15:S15"/>
    <mergeCell ref="Z15:AA15"/>
    <mergeCell ref="R16:S16"/>
    <mergeCell ref="Z16:AA16"/>
    <mergeCell ref="U18:V18"/>
    <mergeCell ref="Q5:S6"/>
    <mergeCell ref="T5:AB6"/>
    <mergeCell ref="AE5:AH6"/>
    <mergeCell ref="Q8:S9"/>
    <mergeCell ref="T8:AB9"/>
    <mergeCell ref="AE15:AH16"/>
    <mergeCell ref="AE18:AH19"/>
    <mergeCell ref="Q22:S23"/>
    <mergeCell ref="T22:AB23"/>
    <mergeCell ref="AE22:AH23"/>
    <mergeCell ref="Q24:S25"/>
    <mergeCell ref="T24:U25"/>
    <mergeCell ref="V24:X25"/>
    <mergeCell ref="Y24:AB25"/>
    <mergeCell ref="Q26:S27"/>
    <mergeCell ref="T26:U27"/>
    <mergeCell ref="V26:X27"/>
    <mergeCell ref="Y26:AB27"/>
    <mergeCell ref="Q28:S29"/>
    <mergeCell ref="T28:AB29"/>
    <mergeCell ref="E21:F29"/>
    <mergeCell ref="G21:K29"/>
  </mergeCells>
  <phoneticPr fontId="2"/>
  <dataValidations count="1">
    <dataValidation type="list" allowBlank="1" showDropDown="0" showInputMessage="1" showErrorMessage="1" sqref="C6">
      <formula1>$AF$28:$AF$30</formula1>
    </dataValidation>
  </dataValidations>
  <printOptions horizontalCentered="1" verticalCentered="1"/>
  <pageMargins left="0.78740157480314965" right="0.78740157480314965" top="0.78740157480314965" bottom="0.78740157480314965" header="0" footer="0"/>
  <pageSetup paperSize="9" scale="95" fitToWidth="0" fitToHeight="1" orientation="landscape"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tabColor rgb="FFFF0000"/>
  </sheetPr>
  <dimension ref="A1:N30"/>
  <sheetViews>
    <sheetView view="pageBreakPreview" zoomScale="85" zoomScaleSheetLayoutView="85" workbookViewId="0">
      <pane ySplit="3" topLeftCell="A4" activePane="bottomLeft" state="frozen"/>
      <selection pane="bottomLeft"/>
    </sheetView>
  </sheetViews>
  <sheetFormatPr defaultColWidth="9" defaultRowHeight="13.5"/>
  <cols>
    <col min="1" max="1" width="2.77734375" style="99" customWidth="1"/>
    <col min="2" max="2" width="8.77734375" style="99" customWidth="1"/>
    <col min="3" max="3" width="14.375" style="99" customWidth="1"/>
    <col min="4" max="4" width="10.77734375" style="99" customWidth="1"/>
    <col min="5" max="5" width="25.75" style="99" customWidth="1"/>
    <col min="6" max="6" width="17.44140625" style="99" customWidth="1"/>
    <col min="7" max="7" width="13.88671875" style="99" customWidth="1"/>
    <col min="8" max="8" width="25.77734375" style="99" customWidth="1"/>
    <col min="9" max="9" width="19.44140625" style="99" customWidth="1"/>
    <col min="10" max="10" width="2" style="99" customWidth="1"/>
    <col min="11" max="16384" width="9" style="99"/>
  </cols>
  <sheetData>
    <row r="1" spans="1:11" ht="18" customHeight="1">
      <c r="A1" s="100" t="s">
        <v>212</v>
      </c>
      <c r="B1" s="112"/>
      <c r="C1" s="126"/>
      <c r="D1" s="135"/>
      <c r="E1" s="144" t="str">
        <f>"（第"&amp;'【様式１】選挙運動費用収支報告書（表紙）'!$T$18&amp;"回）"</f>
        <v>（第1回）</v>
      </c>
      <c r="F1" s="156"/>
      <c r="G1" s="126"/>
      <c r="I1" s="93" t="s">
        <v>51</v>
      </c>
      <c r="K1" s="190" t="str">
        <f>'【様式１】選挙運動費用収支報告書（表紙）'!$T$18&amp;"回目提出"</f>
        <v>1回目提出</v>
      </c>
    </row>
    <row r="2" spans="1:11" ht="15" customHeight="1">
      <c r="A2" s="101" t="s">
        <v>21</v>
      </c>
      <c r="B2" s="113"/>
      <c r="C2" s="127" t="s">
        <v>99</v>
      </c>
      <c r="D2" s="113" t="s">
        <v>56</v>
      </c>
      <c r="E2" s="113" t="s">
        <v>42</v>
      </c>
      <c r="F2" s="113"/>
      <c r="G2" s="113"/>
      <c r="H2" s="169" t="s">
        <v>174</v>
      </c>
      <c r="I2" s="179" t="s">
        <v>40</v>
      </c>
      <c r="K2" s="190"/>
    </row>
    <row r="3" spans="1:11" ht="15" customHeight="1">
      <c r="A3" s="102"/>
      <c r="B3" s="114"/>
      <c r="C3" s="114"/>
      <c r="D3" s="114"/>
      <c r="E3" s="145" t="s">
        <v>3</v>
      </c>
      <c r="F3" s="157" t="s">
        <v>2</v>
      </c>
      <c r="G3" s="114" t="s">
        <v>43</v>
      </c>
      <c r="H3" s="170"/>
      <c r="I3" s="180"/>
      <c r="K3" s="190"/>
    </row>
    <row r="4" spans="1:11" ht="22.5" customHeight="1">
      <c r="A4" s="103"/>
      <c r="B4" s="115"/>
      <c r="C4" s="128"/>
      <c r="D4" s="136"/>
      <c r="E4" s="146"/>
      <c r="F4" s="146"/>
      <c r="G4" s="165"/>
      <c r="H4" s="171"/>
      <c r="I4" s="181"/>
      <c r="K4" s="190"/>
    </row>
    <row r="5" spans="1:11" ht="22.5" customHeight="1">
      <c r="A5" s="103"/>
      <c r="B5" s="115"/>
      <c r="C5" s="128"/>
      <c r="D5" s="136"/>
      <c r="E5" s="146"/>
      <c r="F5" s="146"/>
      <c r="G5" s="165"/>
      <c r="H5" s="171"/>
      <c r="I5" s="181"/>
      <c r="K5" s="190"/>
    </row>
    <row r="6" spans="1:11" ht="22.5" customHeight="1">
      <c r="A6" s="103"/>
      <c r="B6" s="115"/>
      <c r="C6" s="128"/>
      <c r="D6" s="136"/>
      <c r="E6" s="146"/>
      <c r="F6" s="146"/>
      <c r="G6" s="165"/>
      <c r="H6" s="171"/>
      <c r="I6" s="181"/>
      <c r="K6" s="190"/>
    </row>
    <row r="7" spans="1:11" ht="22.5" customHeight="1">
      <c r="A7" s="103"/>
      <c r="B7" s="115"/>
      <c r="C7" s="128"/>
      <c r="D7" s="136"/>
      <c r="E7" s="146"/>
      <c r="F7" s="146"/>
      <c r="G7" s="165"/>
      <c r="H7" s="171"/>
      <c r="I7" s="181"/>
      <c r="K7" s="190"/>
    </row>
    <row r="8" spans="1:11" ht="22.5" customHeight="1">
      <c r="A8" s="103"/>
      <c r="B8" s="115"/>
      <c r="C8" s="128"/>
      <c r="D8" s="136"/>
      <c r="E8" s="146"/>
      <c r="F8" s="146"/>
      <c r="G8" s="165"/>
      <c r="H8" s="171"/>
      <c r="I8" s="181"/>
      <c r="K8" s="190"/>
    </row>
    <row r="9" spans="1:11" ht="22.5" customHeight="1">
      <c r="A9" s="103"/>
      <c r="B9" s="115"/>
      <c r="C9" s="128"/>
      <c r="D9" s="136"/>
      <c r="E9" s="146"/>
      <c r="F9" s="146"/>
      <c r="G9" s="165"/>
      <c r="H9" s="171"/>
      <c r="I9" s="181"/>
      <c r="K9" s="190"/>
    </row>
    <row r="10" spans="1:11" ht="22.5" customHeight="1">
      <c r="A10" s="103"/>
      <c r="B10" s="115"/>
      <c r="C10" s="128"/>
      <c r="D10" s="136"/>
      <c r="E10" s="146"/>
      <c r="F10" s="146"/>
      <c r="G10" s="165"/>
      <c r="H10" s="171"/>
      <c r="I10" s="181"/>
      <c r="K10" s="190"/>
    </row>
    <row r="11" spans="1:11" ht="22.5" customHeight="1">
      <c r="A11" s="103"/>
      <c r="B11" s="115"/>
      <c r="C11" s="128"/>
      <c r="D11" s="136"/>
      <c r="E11" s="147"/>
      <c r="F11" s="146"/>
      <c r="G11" s="165"/>
      <c r="H11" s="171"/>
      <c r="I11" s="181"/>
      <c r="K11" s="190"/>
    </row>
    <row r="12" spans="1:11" ht="22.5" customHeight="1">
      <c r="A12" s="103"/>
      <c r="B12" s="115"/>
      <c r="C12" s="128"/>
      <c r="D12" s="136"/>
      <c r="E12" s="146"/>
      <c r="F12" s="146"/>
      <c r="G12" s="165"/>
      <c r="H12" s="171"/>
      <c r="I12" s="181"/>
      <c r="K12" s="190"/>
    </row>
    <row r="13" spans="1:11" ht="22.5" customHeight="1">
      <c r="A13" s="104"/>
      <c r="B13" s="116"/>
      <c r="C13" s="128"/>
      <c r="D13" s="136"/>
      <c r="E13" s="148"/>
      <c r="F13" s="148"/>
      <c r="G13" s="166"/>
      <c r="H13" s="171"/>
      <c r="I13" s="181"/>
      <c r="K13" s="190"/>
    </row>
    <row r="14" spans="1:11" ht="22.5" customHeight="1">
      <c r="A14" s="104"/>
      <c r="B14" s="116"/>
      <c r="C14" s="128"/>
      <c r="D14" s="136"/>
      <c r="E14" s="148"/>
      <c r="F14" s="148"/>
      <c r="G14" s="166"/>
      <c r="H14" s="171"/>
      <c r="I14" s="181"/>
      <c r="K14" s="190"/>
    </row>
    <row r="15" spans="1:11" ht="22.5" customHeight="1">
      <c r="A15" s="104"/>
      <c r="B15" s="116"/>
      <c r="C15" s="128"/>
      <c r="D15" s="136"/>
      <c r="E15" s="148"/>
      <c r="F15" s="148"/>
      <c r="G15" s="166"/>
      <c r="H15" s="171"/>
      <c r="I15" s="181"/>
      <c r="K15" s="190"/>
    </row>
    <row r="16" spans="1:11" ht="22.5" customHeight="1">
      <c r="A16" s="104"/>
      <c r="B16" s="116"/>
      <c r="C16" s="128"/>
      <c r="D16" s="136"/>
      <c r="E16" s="148"/>
      <c r="F16" s="148"/>
      <c r="G16" s="166"/>
      <c r="H16" s="171"/>
      <c r="I16" s="181"/>
    </row>
    <row r="17" spans="1:14" ht="22.5" customHeight="1">
      <c r="A17" s="104"/>
      <c r="B17" s="116"/>
      <c r="C17" s="128"/>
      <c r="D17" s="136"/>
      <c r="E17" s="148"/>
      <c r="F17" s="148"/>
      <c r="G17" s="166"/>
      <c r="H17" s="171"/>
      <c r="I17" s="181"/>
    </row>
    <row r="18" spans="1:14" ht="22.5" customHeight="1">
      <c r="A18" s="103"/>
      <c r="B18" s="115"/>
      <c r="C18" s="128"/>
      <c r="D18" s="136"/>
      <c r="E18" s="146"/>
      <c r="F18" s="146"/>
      <c r="G18" s="165"/>
      <c r="H18" s="171"/>
      <c r="I18" s="181"/>
    </row>
    <row r="19" spans="1:14" ht="18.75" customHeight="1">
      <c r="A19" s="105" t="s">
        <v>65</v>
      </c>
      <c r="B19" s="117" t="s">
        <v>47</v>
      </c>
      <c r="C19" s="129">
        <f>SUMIF(D4:D18,"寄　　附",C4:C18)</f>
        <v>0</v>
      </c>
      <c r="D19" s="137"/>
      <c r="E19" s="149"/>
      <c r="F19" s="158"/>
      <c r="G19" s="137"/>
      <c r="H19" s="172"/>
      <c r="I19" s="182"/>
      <c r="K19" s="191" t="s">
        <v>152</v>
      </c>
    </row>
    <row r="20" spans="1:14" ht="18.75" customHeight="1">
      <c r="A20" s="105"/>
      <c r="B20" s="118" t="s">
        <v>46</v>
      </c>
      <c r="C20" s="129">
        <f>SUMIF(D4:D18,"その他の収入",C4:C18)</f>
        <v>0</v>
      </c>
      <c r="D20" s="137"/>
      <c r="E20" s="149"/>
      <c r="F20" s="158"/>
      <c r="G20" s="137"/>
      <c r="H20" s="172"/>
      <c r="I20" s="182"/>
      <c r="K20" s="191" t="s">
        <v>152</v>
      </c>
    </row>
    <row r="21" spans="1:14" ht="18.75" customHeight="1">
      <c r="A21" s="106"/>
      <c r="B21" s="119" t="s">
        <v>6</v>
      </c>
      <c r="C21" s="130">
        <f>SUM(C19:C20)</f>
        <v>0</v>
      </c>
      <c r="D21" s="138"/>
      <c r="E21" s="150"/>
      <c r="F21" s="159"/>
      <c r="G21" s="138"/>
      <c r="H21" s="173"/>
      <c r="I21" s="183"/>
      <c r="K21" s="191" t="s">
        <v>152</v>
      </c>
    </row>
    <row r="22" spans="1:14" ht="18.75" customHeight="1">
      <c r="A22" s="107" t="s">
        <v>35</v>
      </c>
      <c r="B22" s="120" t="s">
        <v>47</v>
      </c>
      <c r="C22" s="131"/>
      <c r="D22" s="139"/>
      <c r="E22" s="151"/>
      <c r="F22" s="160"/>
      <c r="G22" s="139"/>
      <c r="H22" s="174"/>
      <c r="I22" s="184"/>
      <c r="K22" s="192" t="s">
        <v>41</v>
      </c>
    </row>
    <row r="23" spans="1:14" ht="18.75" customHeight="1">
      <c r="A23" s="105"/>
      <c r="B23" s="118" t="s">
        <v>46</v>
      </c>
      <c r="C23" s="128"/>
      <c r="D23" s="137"/>
      <c r="E23" s="149"/>
      <c r="F23" s="158"/>
      <c r="G23" s="137"/>
      <c r="H23" s="172"/>
      <c r="I23" s="182"/>
      <c r="K23" s="192" t="s">
        <v>41</v>
      </c>
    </row>
    <row r="24" spans="1:14" ht="18.75" customHeight="1">
      <c r="A24" s="108"/>
      <c r="B24" s="121" t="s">
        <v>6</v>
      </c>
      <c r="C24" s="130">
        <f>SUM(C22:C23)</f>
        <v>0</v>
      </c>
      <c r="D24" s="140"/>
      <c r="E24" s="152"/>
      <c r="F24" s="161"/>
      <c r="G24" s="140"/>
      <c r="H24" s="175"/>
      <c r="I24" s="185"/>
      <c r="K24" s="191" t="s">
        <v>152</v>
      </c>
    </row>
    <row r="25" spans="1:14" ht="18.75" customHeight="1">
      <c r="A25" s="109" t="s">
        <v>36</v>
      </c>
      <c r="B25" s="122" t="s">
        <v>47</v>
      </c>
      <c r="C25" s="132">
        <f>C19+C22</f>
        <v>0</v>
      </c>
      <c r="D25" s="141"/>
      <c r="E25" s="153"/>
      <c r="F25" s="162"/>
      <c r="G25" s="141"/>
      <c r="H25" s="176"/>
      <c r="I25" s="186"/>
      <c r="K25" s="191" t="s">
        <v>152</v>
      </c>
    </row>
    <row r="26" spans="1:14" ht="18.75" customHeight="1">
      <c r="A26" s="105"/>
      <c r="B26" s="118" t="s">
        <v>46</v>
      </c>
      <c r="C26" s="129">
        <f>C20+C23</f>
        <v>0</v>
      </c>
      <c r="D26" s="137"/>
      <c r="E26" s="149"/>
      <c r="F26" s="158"/>
      <c r="G26" s="137"/>
      <c r="H26" s="172"/>
      <c r="I26" s="182"/>
      <c r="K26" s="191" t="s">
        <v>152</v>
      </c>
    </row>
    <row r="27" spans="1:14" ht="18.75" customHeight="1">
      <c r="A27" s="106"/>
      <c r="B27" s="123" t="s">
        <v>53</v>
      </c>
      <c r="C27" s="133">
        <f>SUM(C25:C26)</f>
        <v>0</v>
      </c>
      <c r="D27" s="138"/>
      <c r="E27" s="150"/>
      <c r="F27" s="159"/>
      <c r="G27" s="138"/>
      <c r="H27" s="173"/>
      <c r="I27" s="187"/>
      <c r="K27" s="191" t="s">
        <v>152</v>
      </c>
    </row>
    <row r="28" spans="1:14" ht="18.75" customHeight="1">
      <c r="A28" s="110" t="s">
        <v>29</v>
      </c>
      <c r="B28" s="124"/>
      <c r="C28" s="134" t="s">
        <v>153</v>
      </c>
      <c r="D28" s="142">
        <f>H28+H29</f>
        <v>0</v>
      </c>
      <c r="E28" s="154"/>
      <c r="F28" s="163" t="s">
        <v>164</v>
      </c>
      <c r="G28" s="167"/>
      <c r="H28" s="177">
        <f>'【様式５】支出の部（計）'!N14</f>
        <v>0</v>
      </c>
      <c r="I28" s="188" t="s">
        <v>22</v>
      </c>
      <c r="K28" s="191" t="s">
        <v>152</v>
      </c>
      <c r="N28" s="99" t="s">
        <v>210</v>
      </c>
    </row>
    <row r="29" spans="1:14" ht="18.75" customHeight="1">
      <c r="A29" s="111"/>
      <c r="B29" s="125"/>
      <c r="C29" s="125"/>
      <c r="D29" s="143"/>
      <c r="E29" s="155"/>
      <c r="F29" s="164" t="s">
        <v>102</v>
      </c>
      <c r="G29" s="168"/>
      <c r="H29" s="178">
        <f>'【様式５】支出の部（計）'!N15</f>
        <v>0</v>
      </c>
      <c r="I29" s="189" t="s">
        <v>22</v>
      </c>
      <c r="K29" s="191" t="s">
        <v>152</v>
      </c>
      <c r="N29" s="99" t="s">
        <v>211</v>
      </c>
    </row>
    <row r="30" spans="1:14">
      <c r="E30" s="99" t="b">
        <f>D28='【様式５】支出の部（計）'!N16</f>
        <v>1</v>
      </c>
    </row>
  </sheetData>
  <mergeCells count="30">
    <mergeCell ref="E2:G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F28:G28"/>
    <mergeCell ref="F29:G29"/>
    <mergeCell ref="A2:B3"/>
    <mergeCell ref="C2:C3"/>
    <mergeCell ref="D2:D3"/>
    <mergeCell ref="H2:H3"/>
    <mergeCell ref="I2:I3"/>
    <mergeCell ref="A19:A21"/>
    <mergeCell ref="A22:A24"/>
    <mergeCell ref="A25:A27"/>
    <mergeCell ref="A28:B29"/>
    <mergeCell ref="C28:C29"/>
    <mergeCell ref="D28:E29"/>
    <mergeCell ref="K1:K15"/>
  </mergeCells>
  <phoneticPr fontId="2"/>
  <dataValidations count="1">
    <dataValidation type="list" allowBlank="1" showDropDown="0" showInputMessage="1" showErrorMessage="1" sqref="D4:D18">
      <formula1>$N$28:$N$29</formula1>
    </dataValidation>
  </dataValidations>
  <pageMargins left="0.59055118110236227" right="0.59055118110236227" top="0.47244094488188981" bottom="0.11811023622047245" header="0.31496062992125984" footer="0.31496062992125984"/>
  <pageSetup paperSize="9" scale="98" fitToWidth="1" fitToHeight="4" orientation="landscape" usePrinterDefaults="1"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R15"/>
  <sheetViews>
    <sheetView view="pageBreakPreview" zoomScale="85" zoomScaleSheetLayoutView="85" workbookViewId="0">
      <pane ySplit="3" topLeftCell="A4" activePane="bottomLeft" state="frozen"/>
      <selection pane="bottomLeft" activeCell="A2" sqref="A2:D2"/>
    </sheetView>
  </sheetViews>
  <sheetFormatPr defaultColWidth="9" defaultRowHeight="13.5"/>
  <cols>
    <col min="1" max="1" width="3.6640625" style="99" customWidth="1"/>
    <col min="2" max="2" width="9.44140625" style="99" customWidth="1"/>
    <col min="3" max="3" width="11.33203125" style="99" customWidth="1"/>
    <col min="4" max="4" width="11.33203125" style="193" customWidth="1"/>
    <col min="5" max="13" width="11.33203125" style="99" customWidth="1"/>
    <col min="14" max="14" width="2.21875" style="99" customWidth="1"/>
    <col min="15" max="16384" width="9" style="99"/>
  </cols>
  <sheetData>
    <row r="1" spans="1:18" ht="18.75" customHeight="1">
      <c r="A1" s="100" t="s">
        <v>55</v>
      </c>
      <c r="B1" s="112" t="s">
        <v>150</v>
      </c>
      <c r="C1" s="126"/>
      <c r="E1" s="135"/>
      <c r="F1" s="207" t="str">
        <f>"（第"&amp;'【様式１】選挙運動費用収支報告書（表紙）'!$T$18&amp;"回）"</f>
        <v>（第1回）</v>
      </c>
      <c r="G1" s="207"/>
      <c r="H1" s="214"/>
      <c r="I1" s="214"/>
      <c r="M1" s="93" t="s">
        <v>178</v>
      </c>
      <c r="O1" s="190" t="str">
        <f>'【様式１】選挙運動費用収支報告書（表紙）'!$T$18&amp;"回目提出"</f>
        <v>1回目提出</v>
      </c>
    </row>
    <row r="2" spans="1:18" ht="27.75" customHeight="1">
      <c r="A2" s="194" t="s">
        <v>149</v>
      </c>
      <c r="B2" s="197"/>
      <c r="C2" s="197"/>
      <c r="D2" s="201"/>
      <c r="E2" s="204" t="s">
        <v>148</v>
      </c>
      <c r="F2" s="208"/>
      <c r="G2" s="211"/>
      <c r="H2" s="215" t="s">
        <v>147</v>
      </c>
      <c r="I2" s="197"/>
      <c r="J2" s="201"/>
      <c r="K2" s="216" t="s">
        <v>64</v>
      </c>
      <c r="L2" s="217"/>
      <c r="M2" s="218"/>
      <c r="O2" s="190"/>
    </row>
    <row r="3" spans="1:18" ht="27.75" customHeight="1">
      <c r="A3" s="195" t="s">
        <v>145</v>
      </c>
      <c r="B3" s="198" t="s">
        <v>143</v>
      </c>
      <c r="C3" s="200"/>
      <c r="D3" s="202"/>
      <c r="E3" s="205">
        <f>SUMIF('【様式４-1】人件費'!C4:C108,"立候補準備",'【様式４-1】人件費'!B4:B108)</f>
        <v>0</v>
      </c>
      <c r="F3" s="209"/>
      <c r="G3" s="212"/>
      <c r="H3" s="205">
        <f>SUMIF('【様式４-1】人件費'!C4:C108,"選 挙 運 動",'【様式４-1】人件費'!B4:B108)</f>
        <v>0</v>
      </c>
      <c r="I3" s="209"/>
      <c r="J3" s="212"/>
      <c r="K3" s="205">
        <f t="shared" ref="K3:K14" si="0">E3+H3</f>
        <v>0</v>
      </c>
      <c r="L3" s="209"/>
      <c r="M3" s="219"/>
      <c r="O3" s="190"/>
    </row>
    <row r="4" spans="1:18" ht="27.75" customHeight="1">
      <c r="A4" s="195" t="s">
        <v>142</v>
      </c>
      <c r="B4" s="198" t="s">
        <v>166</v>
      </c>
      <c r="C4" s="200"/>
      <c r="D4" s="202"/>
      <c r="E4" s="205">
        <f>E5+E6</f>
        <v>0</v>
      </c>
      <c r="F4" s="209"/>
      <c r="G4" s="212"/>
      <c r="H4" s="205">
        <f>H5+H6</f>
        <v>0</v>
      </c>
      <c r="I4" s="209"/>
      <c r="J4" s="212"/>
      <c r="K4" s="205">
        <f t="shared" si="0"/>
        <v>0</v>
      </c>
      <c r="L4" s="209"/>
      <c r="M4" s="219"/>
      <c r="O4" s="190"/>
    </row>
    <row r="5" spans="1:18" ht="27.75" customHeight="1">
      <c r="A5" s="195"/>
      <c r="B5" s="198" t="s">
        <v>141</v>
      </c>
      <c r="C5" s="200"/>
      <c r="D5" s="202"/>
      <c r="E5" s="205">
        <f>SUMIF('【様式４-2の1】家屋費（選挙事務所費）'!C4:C108,"立候補準備",'【様式４-2の1】家屋費（選挙事務所費）'!B4:B108)</f>
        <v>0</v>
      </c>
      <c r="F5" s="209"/>
      <c r="G5" s="212"/>
      <c r="H5" s="205">
        <f>SUMIF('【様式４-2の1】家屋費（選挙事務所費）'!C4:C108,"選 挙 運 動",'【様式４-2の1】家屋費（選挙事務所費）'!B4:B108)</f>
        <v>0</v>
      </c>
      <c r="I5" s="209"/>
      <c r="J5" s="212"/>
      <c r="K5" s="205">
        <f t="shared" si="0"/>
        <v>0</v>
      </c>
      <c r="L5" s="209"/>
      <c r="M5" s="219"/>
      <c r="O5" s="190"/>
    </row>
    <row r="6" spans="1:18" ht="27.9" customHeight="1">
      <c r="A6" s="195"/>
      <c r="B6" s="198" t="s">
        <v>140</v>
      </c>
      <c r="C6" s="200"/>
      <c r="D6" s="202"/>
      <c r="E6" s="205">
        <f>SUMIF('【様式４-2の2】家屋費（集合会場費）'!C4:C108,"立候補準備",'【様式４-2の2】家屋費（集合会場費）'!B4:B108)</f>
        <v>0</v>
      </c>
      <c r="F6" s="209"/>
      <c r="G6" s="212"/>
      <c r="H6" s="205">
        <f>SUMIF('【様式４-2の2】家屋費（集合会場費）'!C4:C108,"選 挙 運 動",'【様式４-2の2】家屋費（集合会場費）'!B4:B108)</f>
        <v>0</v>
      </c>
      <c r="I6" s="209"/>
      <c r="J6" s="212"/>
      <c r="K6" s="205">
        <f t="shared" si="0"/>
        <v>0</v>
      </c>
      <c r="L6" s="209"/>
      <c r="M6" s="219"/>
      <c r="O6" s="190"/>
    </row>
    <row r="7" spans="1:18" ht="27.9" customHeight="1">
      <c r="A7" s="195" t="s">
        <v>123</v>
      </c>
      <c r="B7" s="198" t="s">
        <v>139</v>
      </c>
      <c r="C7" s="200"/>
      <c r="D7" s="202"/>
      <c r="E7" s="205">
        <f>SUMIF('【様式４-3】通信費'!C4:C108,"立候補準備",'【様式４-3】通信費'!B4:B108)</f>
        <v>0</v>
      </c>
      <c r="F7" s="209"/>
      <c r="G7" s="212"/>
      <c r="H7" s="205">
        <f>SUMIF('【様式４-3】通信費'!C4:C108,"選 挙 運 動",'【様式４-3】通信費'!B4:B108)</f>
        <v>0</v>
      </c>
      <c r="I7" s="209"/>
      <c r="J7" s="212"/>
      <c r="K7" s="205">
        <f t="shared" si="0"/>
        <v>0</v>
      </c>
      <c r="L7" s="209"/>
      <c r="M7" s="219"/>
      <c r="O7" s="190"/>
    </row>
    <row r="8" spans="1:18" ht="27.9" customHeight="1">
      <c r="A8" s="195" t="s">
        <v>138</v>
      </c>
      <c r="B8" s="198" t="s">
        <v>137</v>
      </c>
      <c r="C8" s="200"/>
      <c r="D8" s="202"/>
      <c r="E8" s="205">
        <f>SUMIF('【様式４-4】交通費'!C4:C108,"立候補準備",'【様式４-4】交通費'!B4:B108)</f>
        <v>0</v>
      </c>
      <c r="F8" s="209"/>
      <c r="G8" s="212"/>
      <c r="H8" s="205">
        <f>SUMIF('【様式４-4】交通費'!C4:C108,"選 挙 運 動",'【様式４-4】交通費'!B4:B108)</f>
        <v>0</v>
      </c>
      <c r="I8" s="209"/>
      <c r="J8" s="212"/>
      <c r="K8" s="205">
        <f t="shared" si="0"/>
        <v>0</v>
      </c>
      <c r="L8" s="209"/>
      <c r="M8" s="219"/>
      <c r="O8" s="190"/>
    </row>
    <row r="9" spans="1:18" ht="27.9" customHeight="1">
      <c r="A9" s="195" t="s">
        <v>54</v>
      </c>
      <c r="B9" s="198" t="s">
        <v>136</v>
      </c>
      <c r="C9" s="200"/>
      <c r="D9" s="202"/>
      <c r="E9" s="205">
        <f>SUMIF('【様式４-5】印刷費'!C4:C108,"立候補準備",'【様式４-5】印刷費'!B4:B108)</f>
        <v>0</v>
      </c>
      <c r="F9" s="209"/>
      <c r="G9" s="212"/>
      <c r="H9" s="205">
        <f>SUMIF('【様式４-5】印刷費'!C4:C108,"選 挙 運 動",'【様式４-5】印刷費'!B4:B108)</f>
        <v>0</v>
      </c>
      <c r="I9" s="209"/>
      <c r="J9" s="212"/>
      <c r="K9" s="205">
        <f t="shared" si="0"/>
        <v>0</v>
      </c>
      <c r="L9" s="209"/>
      <c r="M9" s="219"/>
      <c r="O9" s="190"/>
    </row>
    <row r="10" spans="1:18" ht="27.9" customHeight="1">
      <c r="A10" s="195" t="s">
        <v>135</v>
      </c>
      <c r="B10" s="198" t="s">
        <v>134</v>
      </c>
      <c r="C10" s="200"/>
      <c r="D10" s="202"/>
      <c r="E10" s="205">
        <f>SUMIF('【様式４-6】広告費'!C4:C108,"立候補準備",'【様式４-6】広告費'!B4:B108)</f>
        <v>0</v>
      </c>
      <c r="F10" s="209"/>
      <c r="G10" s="212"/>
      <c r="H10" s="205">
        <f>SUMIF('【様式４-6】広告費'!C4:C108,"選 挙 運 動",'【様式４-6】広告費'!B4:B108)</f>
        <v>0</v>
      </c>
      <c r="I10" s="209"/>
      <c r="J10" s="212"/>
      <c r="K10" s="205">
        <f t="shared" si="0"/>
        <v>0</v>
      </c>
      <c r="L10" s="209"/>
      <c r="M10" s="219"/>
      <c r="O10" s="190"/>
    </row>
    <row r="11" spans="1:18" ht="27.75" customHeight="1">
      <c r="A11" s="195" t="s">
        <v>133</v>
      </c>
      <c r="B11" s="198" t="s">
        <v>20</v>
      </c>
      <c r="C11" s="200"/>
      <c r="D11" s="202"/>
      <c r="E11" s="205">
        <f>SUMIF('【様式４-7】文具費'!C4:C108,"立候補準備",'【様式４-7】文具費'!B4:B108)</f>
        <v>0</v>
      </c>
      <c r="F11" s="209"/>
      <c r="G11" s="212"/>
      <c r="H11" s="205">
        <f>SUMIF('【様式４-7】文具費'!C4:C108,"選 挙 運 動",'【様式４-7】文具費'!B4:B108)</f>
        <v>0</v>
      </c>
      <c r="I11" s="209"/>
      <c r="J11" s="212"/>
      <c r="K11" s="205">
        <f t="shared" si="0"/>
        <v>0</v>
      </c>
      <c r="L11" s="209"/>
      <c r="M11" s="219"/>
      <c r="O11" s="190"/>
      <c r="Q11" s="221"/>
      <c r="R11" s="223"/>
    </row>
    <row r="12" spans="1:18" ht="27.9" customHeight="1">
      <c r="A12" s="195" t="s">
        <v>132</v>
      </c>
      <c r="B12" s="198" t="s">
        <v>130</v>
      </c>
      <c r="C12" s="200"/>
      <c r="D12" s="202"/>
      <c r="E12" s="205">
        <f>SUMIF('【様式４-8】食糧費'!C4:C108,"立候補準備",'【様式４-8】食糧費'!B4:B108)</f>
        <v>0</v>
      </c>
      <c r="F12" s="209"/>
      <c r="G12" s="212"/>
      <c r="H12" s="205">
        <f>SUMIF('【様式４-8】食糧費'!C4:C108,"選 挙 運 動",'【様式４-8】食糧費'!B4:B108)</f>
        <v>0</v>
      </c>
      <c r="I12" s="209"/>
      <c r="J12" s="212"/>
      <c r="K12" s="205">
        <f t="shared" si="0"/>
        <v>0</v>
      </c>
      <c r="L12" s="209"/>
      <c r="M12" s="219"/>
      <c r="O12" s="190"/>
      <c r="Q12" s="221"/>
      <c r="R12" s="223"/>
    </row>
    <row r="13" spans="1:18" ht="27.9" customHeight="1">
      <c r="A13" s="195" t="s">
        <v>129</v>
      </c>
      <c r="B13" s="198" t="s">
        <v>127</v>
      </c>
      <c r="C13" s="200"/>
      <c r="D13" s="202"/>
      <c r="E13" s="205">
        <f>SUMIF('【様式４-9】休泊費'!C4:C108,"立候補準備",'【様式４-9】休泊費'!B4:B108)</f>
        <v>0</v>
      </c>
      <c r="F13" s="209"/>
      <c r="G13" s="212"/>
      <c r="H13" s="205">
        <f>SUMIF('【様式４-9】休泊費'!C4:C108,"選 挙 運 動",'【様式４-9】休泊費'!B4:B108)</f>
        <v>0</v>
      </c>
      <c r="I13" s="209"/>
      <c r="J13" s="212"/>
      <c r="K13" s="205">
        <f t="shared" si="0"/>
        <v>0</v>
      </c>
      <c r="L13" s="209"/>
      <c r="M13" s="219"/>
      <c r="O13" s="190"/>
      <c r="Q13" s="221"/>
    </row>
    <row r="14" spans="1:18" ht="27.9" customHeight="1">
      <c r="A14" s="195" t="s">
        <v>125</v>
      </c>
      <c r="B14" s="198" t="s">
        <v>124</v>
      </c>
      <c r="C14" s="200"/>
      <c r="D14" s="202"/>
      <c r="E14" s="205">
        <f>SUMIF('【様式４-10】雑費'!C4:C108,"立候補準備",'【様式４-10】雑費'!B4:B108)</f>
        <v>0</v>
      </c>
      <c r="F14" s="209"/>
      <c r="G14" s="212"/>
      <c r="H14" s="205">
        <f>SUMIF('【様式４-10】雑費'!C4:C108,"選 挙 運 動",'【様式４-10】雑費'!B4:B108)</f>
        <v>0</v>
      </c>
      <c r="I14" s="209"/>
      <c r="J14" s="212"/>
      <c r="K14" s="205">
        <f t="shared" si="0"/>
        <v>0</v>
      </c>
      <c r="L14" s="209"/>
      <c r="M14" s="219"/>
      <c r="O14" s="190"/>
      <c r="Q14" s="222"/>
    </row>
    <row r="15" spans="1:18" ht="27.9" customHeight="1">
      <c r="A15" s="196" t="s">
        <v>6</v>
      </c>
      <c r="B15" s="199"/>
      <c r="C15" s="199"/>
      <c r="D15" s="203"/>
      <c r="E15" s="206">
        <f>E3+E4+SUM(E7:G14)</f>
        <v>0</v>
      </c>
      <c r="F15" s="210"/>
      <c r="G15" s="213"/>
      <c r="H15" s="206">
        <f>H3+H4+SUM(H7:J14)</f>
        <v>0</v>
      </c>
      <c r="I15" s="210"/>
      <c r="J15" s="213"/>
      <c r="K15" s="206">
        <f>K3+K4+SUM(K7:M14)</f>
        <v>0</v>
      </c>
      <c r="L15" s="210"/>
      <c r="M15" s="220"/>
    </row>
  </sheetData>
  <mergeCells count="57">
    <mergeCell ref="A2:D2"/>
    <mergeCell ref="E2:G2"/>
    <mergeCell ref="H2:J2"/>
    <mergeCell ref="K2:M2"/>
    <mergeCell ref="B3:D3"/>
    <mergeCell ref="E3:G3"/>
    <mergeCell ref="H3:J3"/>
    <mergeCell ref="K3:M3"/>
    <mergeCell ref="B4:D4"/>
    <mergeCell ref="E4:G4"/>
    <mergeCell ref="H4:J4"/>
    <mergeCell ref="K4:M4"/>
    <mergeCell ref="B5:D5"/>
    <mergeCell ref="E5:G5"/>
    <mergeCell ref="H5:J5"/>
    <mergeCell ref="K5:M5"/>
    <mergeCell ref="B6:D6"/>
    <mergeCell ref="E6:G6"/>
    <mergeCell ref="H6:J6"/>
    <mergeCell ref="K6:M6"/>
    <mergeCell ref="B7:D7"/>
    <mergeCell ref="E7:G7"/>
    <mergeCell ref="H7:J7"/>
    <mergeCell ref="K7:M7"/>
    <mergeCell ref="B8:D8"/>
    <mergeCell ref="E8:G8"/>
    <mergeCell ref="H8:J8"/>
    <mergeCell ref="K8:M8"/>
    <mergeCell ref="B9:D9"/>
    <mergeCell ref="E9:G9"/>
    <mergeCell ref="H9:J9"/>
    <mergeCell ref="K9:M9"/>
    <mergeCell ref="B10:D10"/>
    <mergeCell ref="E10:G10"/>
    <mergeCell ref="H10:J10"/>
    <mergeCell ref="K10:M10"/>
    <mergeCell ref="B11:D11"/>
    <mergeCell ref="E11:G11"/>
    <mergeCell ref="H11:J11"/>
    <mergeCell ref="K11:M11"/>
    <mergeCell ref="B12:D12"/>
    <mergeCell ref="E12:G12"/>
    <mergeCell ref="H12:J12"/>
    <mergeCell ref="K12:M12"/>
    <mergeCell ref="B13:D13"/>
    <mergeCell ref="E13:G13"/>
    <mergeCell ref="H13:J13"/>
    <mergeCell ref="K13:M13"/>
    <mergeCell ref="B14:D14"/>
    <mergeCell ref="E14:G14"/>
    <mergeCell ref="H14:J14"/>
    <mergeCell ref="K14:M14"/>
    <mergeCell ref="A15:D15"/>
    <mergeCell ref="E15:G15"/>
    <mergeCell ref="H15:J15"/>
    <mergeCell ref="K15:M15"/>
    <mergeCell ref="O1:O14"/>
  </mergeCells>
  <phoneticPr fontId="2"/>
  <pageMargins left="0.51181102362204722" right="0.39370078740157477" top="0.47244094488188981" bottom="0.31496062992125984" header="0.35433070866141736" footer="0.19685039370078738"/>
  <pageSetup paperSize="9" fitToWidth="1" fitToHeight="1" orientation="landscape" usePrinterDefaults="1" blackAndWhite="1" r:id="rId1"/>
  <headerFooter alignWithMargins="0">
    <oddFooter>&amp;L&amp;"ＭＳ Ｐ明朝,標準"（注）「計」欄の算出について、「（2）家屋費　（①＋②）」を重複して計算しないように、ご注意ください。</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rgb="FF002060"/>
  </sheetPr>
  <dimension ref="A1:N108"/>
  <sheetViews>
    <sheetView view="pageBreakPreview" zoomScale="85" zoomScaleSheetLayoutView="85" workbookViewId="0">
      <pane ySplit="3" topLeftCell="A4" activePane="bottomLeft" state="frozen"/>
      <selection pane="bottomLeft" activeCell="G12" sqref="G12"/>
    </sheetView>
  </sheetViews>
  <sheetFormatPr defaultColWidth="9" defaultRowHeight="13.5"/>
  <cols>
    <col min="1" max="1" width="12.25" style="99" customWidth="1"/>
    <col min="2" max="2" width="14.375" style="99" customWidth="1"/>
    <col min="3" max="3" width="10.77734375" style="99" customWidth="1"/>
    <col min="4" max="4" width="12.33203125" style="224"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44140625" style="99" customWidth="1"/>
    <col min="11" max="11" width="9" style="99"/>
    <col min="12" max="12" width="11" style="99" bestFit="1" customWidth="1"/>
    <col min="13" max="16384" width="9" style="99"/>
  </cols>
  <sheetData>
    <row r="1" spans="1:11" ht="18.75" customHeight="1">
      <c r="A1" s="225" t="s">
        <v>208</v>
      </c>
      <c r="B1" s="126"/>
      <c r="C1" s="135"/>
      <c r="D1" s="232"/>
      <c r="E1" s="39" t="str">
        <f>"（第"&amp;'【様式１】選挙運動費用収支報告書（表紙）'!$T$18&amp;"回）"</f>
        <v>（第1回）</v>
      </c>
      <c r="I1" s="93" t="s">
        <v>179</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26"/>
      <c r="B4" s="128"/>
      <c r="C4" s="230"/>
      <c r="D4" s="136"/>
      <c r="E4" s="146"/>
      <c r="F4" s="146"/>
      <c r="G4" s="165"/>
      <c r="H4" s="171"/>
      <c r="I4" s="181"/>
      <c r="K4" s="190"/>
    </row>
    <row r="5" spans="1:11" ht="22.5" customHeight="1">
      <c r="A5" s="226"/>
      <c r="B5" s="128"/>
      <c r="C5" s="230"/>
      <c r="D5" s="136"/>
      <c r="E5" s="146"/>
      <c r="F5" s="146"/>
      <c r="G5" s="165"/>
      <c r="H5" s="240"/>
      <c r="I5" s="243"/>
      <c r="K5" s="190"/>
    </row>
    <row r="6" spans="1:11" ht="22.5" customHeight="1">
      <c r="A6" s="226"/>
      <c r="B6" s="128"/>
      <c r="C6" s="230"/>
      <c r="D6" s="136"/>
      <c r="E6" s="146"/>
      <c r="F6" s="146"/>
      <c r="G6" s="165"/>
      <c r="H6" s="171"/>
      <c r="I6" s="181"/>
      <c r="K6" s="190"/>
    </row>
    <row r="7" spans="1:11" ht="22.5" customHeight="1">
      <c r="A7" s="226"/>
      <c r="B7" s="128"/>
      <c r="C7" s="230"/>
      <c r="D7" s="136"/>
      <c r="E7" s="146"/>
      <c r="F7" s="146"/>
      <c r="G7" s="165"/>
      <c r="H7" s="171"/>
      <c r="I7" s="181"/>
      <c r="K7" s="190"/>
    </row>
    <row r="8" spans="1:11" ht="22.5" customHeight="1">
      <c r="A8" s="226"/>
      <c r="B8" s="128"/>
      <c r="C8" s="230"/>
      <c r="D8" s="136"/>
      <c r="E8" s="146"/>
      <c r="F8" s="146"/>
      <c r="G8" s="165"/>
      <c r="H8" s="171"/>
      <c r="I8" s="181"/>
      <c r="K8" s="190"/>
    </row>
    <row r="9" spans="1:11" ht="22.5" customHeight="1">
      <c r="A9" s="226"/>
      <c r="B9" s="128"/>
      <c r="C9" s="230"/>
      <c r="D9" s="136"/>
      <c r="E9" s="146"/>
      <c r="F9" s="146"/>
      <c r="G9" s="165"/>
      <c r="H9" s="171"/>
      <c r="I9" s="181"/>
      <c r="K9" s="190"/>
    </row>
    <row r="10" spans="1:11" ht="22.5" customHeight="1">
      <c r="A10" s="226"/>
      <c r="B10" s="128"/>
      <c r="C10" s="230"/>
      <c r="D10" s="136"/>
      <c r="E10" s="146"/>
      <c r="F10" s="146"/>
      <c r="G10" s="165"/>
      <c r="H10" s="171"/>
      <c r="I10" s="181"/>
      <c r="K10" s="190"/>
    </row>
    <row r="11" spans="1:11" ht="22.5" customHeight="1">
      <c r="A11" s="226"/>
      <c r="B11" s="128"/>
      <c r="C11" s="230"/>
      <c r="D11" s="136"/>
      <c r="E11" s="146"/>
      <c r="F11" s="146"/>
      <c r="G11" s="165"/>
      <c r="H11" s="171"/>
      <c r="I11" s="181"/>
      <c r="K11" s="190"/>
    </row>
    <row r="12" spans="1:11" ht="22.5" customHeight="1">
      <c r="A12" s="226"/>
      <c r="B12" s="128"/>
      <c r="C12" s="230"/>
      <c r="D12" s="136"/>
      <c r="E12" s="146"/>
      <c r="F12" s="146"/>
      <c r="G12" s="165"/>
      <c r="H12" s="171"/>
      <c r="I12" s="181"/>
      <c r="K12" s="190"/>
    </row>
    <row r="13" spans="1:11" ht="22.5" customHeight="1">
      <c r="A13" s="226"/>
      <c r="B13" s="128"/>
      <c r="C13" s="230"/>
      <c r="D13" s="136"/>
      <c r="E13" s="146"/>
      <c r="F13" s="146"/>
      <c r="G13" s="165"/>
      <c r="H13" s="171"/>
      <c r="I13" s="181"/>
      <c r="K13" s="190"/>
    </row>
    <row r="14" spans="1:11" ht="22.5" customHeight="1">
      <c r="A14" s="226"/>
      <c r="B14" s="128"/>
      <c r="C14" s="230"/>
      <c r="D14" s="136"/>
      <c r="E14" s="146"/>
      <c r="F14" s="146"/>
      <c r="G14" s="165"/>
      <c r="H14" s="240"/>
      <c r="I14" s="181"/>
      <c r="K14" s="190"/>
    </row>
    <row r="15" spans="1:11" ht="22.5" customHeight="1">
      <c r="A15" s="226"/>
      <c r="B15" s="128"/>
      <c r="C15" s="230"/>
      <c r="D15" s="136"/>
      <c r="E15" s="146"/>
      <c r="F15" s="146"/>
      <c r="G15" s="165"/>
      <c r="H15" s="171"/>
      <c r="I15" s="181"/>
      <c r="K15" s="190"/>
    </row>
    <row r="16" spans="1:11" ht="22.5" customHeight="1">
      <c r="A16" s="226"/>
      <c r="B16" s="128"/>
      <c r="C16" s="230"/>
      <c r="D16" s="136"/>
      <c r="E16" s="146"/>
      <c r="F16" s="146"/>
      <c r="G16" s="165"/>
      <c r="H16" s="171"/>
      <c r="I16" s="181"/>
    </row>
    <row r="17" spans="1:14" ht="22.5" customHeight="1">
      <c r="A17" s="226"/>
      <c r="B17" s="128"/>
      <c r="C17" s="230"/>
      <c r="D17" s="136"/>
      <c r="E17" s="148"/>
      <c r="F17" s="148"/>
      <c r="G17" s="166"/>
      <c r="H17" s="241"/>
      <c r="I17" s="244"/>
    </row>
    <row r="18" spans="1:14" ht="22.5" customHeight="1">
      <c r="A18" s="226"/>
      <c r="B18" s="128"/>
      <c r="C18" s="230"/>
      <c r="D18" s="136"/>
      <c r="E18" s="148"/>
      <c r="F18" s="148"/>
      <c r="G18" s="166"/>
      <c r="H18" s="241"/>
      <c r="I18" s="244"/>
    </row>
    <row r="19" spans="1:14" ht="22.5" customHeight="1">
      <c r="A19" s="226"/>
      <c r="B19" s="128"/>
      <c r="C19" s="230"/>
      <c r="D19" s="136"/>
      <c r="E19" s="146"/>
      <c r="F19" s="146"/>
      <c r="G19" s="165"/>
      <c r="H19" s="171"/>
      <c r="I19" s="181"/>
    </row>
    <row r="20" spans="1:14" ht="22.5" customHeight="1">
      <c r="A20" s="226"/>
      <c r="B20" s="128"/>
      <c r="C20" s="230"/>
      <c r="D20" s="136"/>
      <c r="E20" s="146"/>
      <c r="F20" s="146"/>
      <c r="G20" s="165"/>
      <c r="H20" s="171"/>
      <c r="I20" s="181"/>
    </row>
    <row r="21" spans="1:14" ht="22.5" customHeight="1">
      <c r="A21" s="226"/>
      <c r="B21" s="128"/>
      <c r="C21" s="230"/>
      <c r="D21" s="136"/>
      <c r="E21" s="146"/>
      <c r="F21" s="146"/>
      <c r="G21" s="165"/>
      <c r="H21" s="171"/>
      <c r="I21" s="181"/>
    </row>
    <row r="22" spans="1:14" ht="22.5" customHeight="1">
      <c r="A22" s="226"/>
      <c r="B22" s="128"/>
      <c r="C22" s="230"/>
      <c r="D22" s="136"/>
      <c r="E22" s="146"/>
      <c r="F22" s="146"/>
      <c r="G22" s="165"/>
      <c r="H22" s="171"/>
      <c r="I22" s="181"/>
    </row>
    <row r="23" spans="1:14" ht="22.5" customHeight="1">
      <c r="A23" s="226"/>
      <c r="B23" s="128"/>
      <c r="C23" s="230"/>
      <c r="D23" s="136"/>
      <c r="E23" s="146"/>
      <c r="F23" s="146"/>
      <c r="G23" s="165"/>
      <c r="H23" s="171"/>
      <c r="I23" s="181"/>
      <c r="M23" s="248" t="s">
        <v>63</v>
      </c>
      <c r="N23" s="249"/>
    </row>
    <row r="24" spans="1:14" ht="22.5" customHeight="1">
      <c r="A24" s="226"/>
      <c r="B24" s="128"/>
      <c r="C24" s="230"/>
      <c r="D24" s="136"/>
      <c r="E24" s="146"/>
      <c r="F24" s="146"/>
      <c r="G24" s="165"/>
      <c r="H24" s="171"/>
      <c r="I24" s="181"/>
      <c r="K24" s="246">
        <f>SUMIF(C4:C26,"立候補準備",B4:B26)</f>
        <v>0</v>
      </c>
      <c r="L24" s="247" t="s">
        <v>39</v>
      </c>
      <c r="M24" s="248" t="s">
        <v>66</v>
      </c>
      <c r="N24" s="250"/>
    </row>
    <row r="25" spans="1:14" ht="22.5" customHeight="1">
      <c r="A25" s="226"/>
      <c r="B25" s="128"/>
      <c r="C25" s="230"/>
      <c r="D25" s="136"/>
      <c r="E25" s="146"/>
      <c r="F25" s="146"/>
      <c r="G25" s="165"/>
      <c r="H25" s="171"/>
      <c r="I25" s="181"/>
      <c r="K25" s="246">
        <f>SUMIF(C4:C26,"選 挙 運 動",B4:B26)</f>
        <v>0</v>
      </c>
      <c r="L25" s="247" t="s">
        <v>48</v>
      </c>
      <c r="M25" s="248" t="s">
        <v>67</v>
      </c>
      <c r="N25" s="250"/>
    </row>
    <row r="26" spans="1:14" ht="22.5" customHeight="1">
      <c r="A26" s="226"/>
      <c r="B26" s="228"/>
      <c r="C26" s="230"/>
      <c r="D26" s="136"/>
      <c r="E26" s="146"/>
      <c r="F26" s="146"/>
      <c r="G26" s="165"/>
      <c r="H26" s="171"/>
      <c r="I26" s="181"/>
      <c r="K26" s="246">
        <f>SUM(K24:K25)</f>
        <v>0</v>
      </c>
      <c r="M26" s="248" t="s">
        <v>79</v>
      </c>
      <c r="N26" s="250"/>
    </row>
    <row r="27" spans="1:14" ht="18.75" customHeight="1">
      <c r="A27" s="227" t="s">
        <v>15</v>
      </c>
      <c r="B27" s="229">
        <f>SUM(B4:B26)</f>
        <v>0</v>
      </c>
      <c r="C27" s="231" t="s">
        <v>106</v>
      </c>
      <c r="D27" s="234"/>
      <c r="E27" s="235"/>
      <c r="F27" s="236"/>
      <c r="G27" s="237"/>
      <c r="H27" s="242"/>
      <c r="I27" s="245"/>
      <c r="K27" s="222" t="str">
        <f>IF(K26=B27,"OK","NG")</f>
        <v>OK</v>
      </c>
      <c r="M27" s="248" t="s">
        <v>160</v>
      </c>
      <c r="N27" s="250"/>
    </row>
    <row r="28" spans="1:14" ht="18.75" customHeight="1">
      <c r="A28" s="225" t="s">
        <v>208</v>
      </c>
      <c r="B28" s="126"/>
      <c r="C28" s="135"/>
      <c r="D28" s="232"/>
      <c r="E28" s="39" t="str">
        <f>"（第"&amp;'【様式１】選挙運動費用収支報告書（表紙）'!$T$18&amp;"回）"</f>
        <v>（第1回）</v>
      </c>
      <c r="I28" s="93" t="s">
        <v>179</v>
      </c>
      <c r="K28" s="190" t="str">
        <f>'【様式１】選挙運動費用収支報告書（表紙）'!$T$18&amp;"回目提出"</f>
        <v>1回目提出</v>
      </c>
    </row>
    <row r="29" spans="1:14" ht="15" customHeight="1">
      <c r="A29" s="101" t="s">
        <v>1</v>
      </c>
      <c r="B29" s="127" t="s">
        <v>100</v>
      </c>
      <c r="C29" s="113" t="s">
        <v>16</v>
      </c>
      <c r="D29" s="233" t="s">
        <v>8</v>
      </c>
      <c r="E29" s="113" t="s">
        <v>18</v>
      </c>
      <c r="F29" s="113"/>
      <c r="G29" s="113"/>
      <c r="H29" s="238" t="s">
        <v>176</v>
      </c>
      <c r="I29" s="179" t="s">
        <v>7</v>
      </c>
      <c r="K29" s="190"/>
    </row>
    <row r="30" spans="1:14" ht="15" customHeight="1">
      <c r="A30" s="102"/>
      <c r="B30" s="114"/>
      <c r="C30" s="114"/>
      <c r="D30" s="157"/>
      <c r="E30" s="157" t="s">
        <v>3</v>
      </c>
      <c r="F30" s="157" t="s">
        <v>2</v>
      </c>
      <c r="G30" s="114" t="s">
        <v>38</v>
      </c>
      <c r="H30" s="239"/>
      <c r="I30" s="180"/>
      <c r="K30" s="190"/>
    </row>
    <row r="31" spans="1:14" ht="22.5" customHeight="1">
      <c r="A31" s="226"/>
      <c r="B31" s="128"/>
      <c r="C31" s="230"/>
      <c r="D31" s="136"/>
      <c r="E31" s="146"/>
      <c r="F31" s="146"/>
      <c r="G31" s="165"/>
      <c r="H31" s="171"/>
      <c r="I31" s="181"/>
      <c r="K31" s="190"/>
    </row>
    <row r="32" spans="1:14" ht="22.5" customHeight="1">
      <c r="A32" s="226"/>
      <c r="B32" s="128"/>
      <c r="C32" s="230"/>
      <c r="D32" s="136"/>
      <c r="E32" s="146"/>
      <c r="F32" s="146"/>
      <c r="G32" s="165"/>
      <c r="H32" s="240"/>
      <c r="I32" s="243"/>
      <c r="K32" s="190"/>
    </row>
    <row r="33" spans="1:11" ht="22.5" customHeight="1">
      <c r="A33" s="226"/>
      <c r="B33" s="128"/>
      <c r="C33" s="230"/>
      <c r="D33" s="136"/>
      <c r="E33" s="146"/>
      <c r="F33" s="146"/>
      <c r="G33" s="165"/>
      <c r="H33" s="171"/>
      <c r="I33" s="181"/>
      <c r="K33" s="190"/>
    </row>
    <row r="34" spans="1:11" ht="22.5" customHeight="1">
      <c r="A34" s="226"/>
      <c r="B34" s="128"/>
      <c r="C34" s="230"/>
      <c r="D34" s="136"/>
      <c r="E34" s="146"/>
      <c r="F34" s="146"/>
      <c r="G34" s="165"/>
      <c r="H34" s="171"/>
      <c r="I34" s="181"/>
      <c r="K34" s="190"/>
    </row>
    <row r="35" spans="1:11" ht="22.5" customHeight="1">
      <c r="A35" s="226"/>
      <c r="B35" s="128"/>
      <c r="C35" s="230"/>
      <c r="D35" s="136"/>
      <c r="E35" s="146"/>
      <c r="F35" s="146"/>
      <c r="G35" s="165"/>
      <c r="H35" s="171"/>
      <c r="I35" s="181"/>
      <c r="K35" s="190"/>
    </row>
    <row r="36" spans="1:11" ht="22.5" customHeight="1">
      <c r="A36" s="226"/>
      <c r="B36" s="128"/>
      <c r="C36" s="230"/>
      <c r="D36" s="136"/>
      <c r="E36" s="146"/>
      <c r="F36" s="146"/>
      <c r="G36" s="165"/>
      <c r="H36" s="171"/>
      <c r="I36" s="181"/>
      <c r="K36" s="190"/>
    </row>
    <row r="37" spans="1:11" ht="22.5" customHeight="1">
      <c r="A37" s="226"/>
      <c r="B37" s="128"/>
      <c r="C37" s="230"/>
      <c r="D37" s="136"/>
      <c r="E37" s="146"/>
      <c r="F37" s="146"/>
      <c r="G37" s="165"/>
      <c r="H37" s="171"/>
      <c r="I37" s="181"/>
      <c r="K37" s="190"/>
    </row>
    <row r="38" spans="1:11" ht="22.5" customHeight="1">
      <c r="A38" s="226"/>
      <c r="B38" s="128"/>
      <c r="C38" s="230"/>
      <c r="D38" s="136"/>
      <c r="E38" s="146"/>
      <c r="F38" s="146"/>
      <c r="G38" s="165"/>
      <c r="H38" s="171"/>
      <c r="I38" s="181"/>
      <c r="K38" s="190"/>
    </row>
    <row r="39" spans="1:11" ht="22.5" customHeight="1">
      <c r="A39" s="226"/>
      <c r="B39" s="128"/>
      <c r="C39" s="230"/>
      <c r="D39" s="136"/>
      <c r="E39" s="146"/>
      <c r="F39" s="146"/>
      <c r="G39" s="165"/>
      <c r="H39" s="171"/>
      <c r="I39" s="181"/>
      <c r="K39" s="190"/>
    </row>
    <row r="40" spans="1:11" ht="22.5" customHeight="1">
      <c r="A40" s="226"/>
      <c r="B40" s="128"/>
      <c r="C40" s="230"/>
      <c r="D40" s="136"/>
      <c r="E40" s="146"/>
      <c r="F40" s="146"/>
      <c r="G40" s="165"/>
      <c r="H40" s="171"/>
      <c r="I40" s="181"/>
      <c r="K40" s="190"/>
    </row>
    <row r="41" spans="1:11" ht="22.5" customHeight="1">
      <c r="A41" s="226"/>
      <c r="B41" s="128"/>
      <c r="C41" s="230"/>
      <c r="D41" s="136"/>
      <c r="E41" s="146"/>
      <c r="F41" s="146"/>
      <c r="G41" s="165"/>
      <c r="H41" s="240"/>
      <c r="I41" s="181"/>
      <c r="K41" s="190"/>
    </row>
    <row r="42" spans="1:11" ht="22.5" customHeight="1">
      <c r="A42" s="226"/>
      <c r="B42" s="128"/>
      <c r="C42" s="230"/>
      <c r="D42" s="136"/>
      <c r="E42" s="146"/>
      <c r="F42" s="146"/>
      <c r="G42" s="165"/>
      <c r="H42" s="171"/>
      <c r="I42" s="181"/>
      <c r="K42" s="190"/>
    </row>
    <row r="43" spans="1:11" ht="22.5" customHeight="1">
      <c r="A43" s="226"/>
      <c r="B43" s="128"/>
      <c r="C43" s="230"/>
      <c r="D43" s="136"/>
      <c r="E43" s="146"/>
      <c r="F43" s="146"/>
      <c r="G43" s="165"/>
      <c r="H43" s="171"/>
      <c r="I43" s="181"/>
    </row>
    <row r="44" spans="1:11" ht="22.5" customHeight="1">
      <c r="A44" s="226"/>
      <c r="B44" s="128"/>
      <c r="C44" s="230"/>
      <c r="D44" s="136"/>
      <c r="E44" s="148"/>
      <c r="F44" s="148"/>
      <c r="G44" s="166"/>
      <c r="H44" s="241"/>
      <c r="I44" s="244"/>
    </row>
    <row r="45" spans="1:11" ht="22.5" customHeight="1">
      <c r="A45" s="226"/>
      <c r="B45" s="128"/>
      <c r="C45" s="230"/>
      <c r="D45" s="136"/>
      <c r="E45" s="148"/>
      <c r="F45" s="148"/>
      <c r="G45" s="166"/>
      <c r="H45" s="241"/>
      <c r="I45" s="244"/>
    </row>
    <row r="46" spans="1:11" ht="22.5" customHeight="1">
      <c r="A46" s="226"/>
      <c r="B46" s="128"/>
      <c r="C46" s="230"/>
      <c r="D46" s="136"/>
      <c r="E46" s="146"/>
      <c r="F46" s="146"/>
      <c r="G46" s="165"/>
      <c r="H46" s="171"/>
      <c r="I46" s="181"/>
    </row>
    <row r="47" spans="1:11" ht="22.5" customHeight="1">
      <c r="A47" s="226"/>
      <c r="B47" s="128"/>
      <c r="C47" s="230"/>
      <c r="D47" s="136"/>
      <c r="E47" s="146"/>
      <c r="F47" s="146"/>
      <c r="G47" s="165"/>
      <c r="H47" s="171"/>
      <c r="I47" s="181"/>
    </row>
    <row r="48" spans="1:11" ht="22.5" customHeight="1">
      <c r="A48" s="226"/>
      <c r="B48" s="128"/>
      <c r="C48" s="230"/>
      <c r="D48" s="136"/>
      <c r="E48" s="146"/>
      <c r="F48" s="146"/>
      <c r="G48" s="165"/>
      <c r="H48" s="171"/>
      <c r="I48" s="181"/>
    </row>
    <row r="49" spans="1:14" ht="22.5" customHeight="1">
      <c r="A49" s="226"/>
      <c r="B49" s="128"/>
      <c r="C49" s="230"/>
      <c r="D49" s="136"/>
      <c r="E49" s="146"/>
      <c r="F49" s="146"/>
      <c r="G49" s="165"/>
      <c r="H49" s="171"/>
      <c r="I49" s="181"/>
    </row>
    <row r="50" spans="1:14" ht="22.5" customHeight="1">
      <c r="A50" s="226"/>
      <c r="B50" s="128"/>
      <c r="C50" s="230"/>
      <c r="D50" s="136"/>
      <c r="E50" s="146"/>
      <c r="F50" s="146"/>
      <c r="G50" s="165"/>
      <c r="H50" s="171"/>
      <c r="I50" s="181"/>
      <c r="M50" s="248" t="s">
        <v>63</v>
      </c>
      <c r="N50" s="249"/>
    </row>
    <row r="51" spans="1:14" ht="22.5" customHeight="1">
      <c r="A51" s="226"/>
      <c r="B51" s="128"/>
      <c r="C51" s="230"/>
      <c r="D51" s="136"/>
      <c r="E51" s="146"/>
      <c r="F51" s="146"/>
      <c r="G51" s="165"/>
      <c r="H51" s="171"/>
      <c r="I51" s="181"/>
      <c r="K51" s="246">
        <f>SUMIF(C31:C53,"立候補準備",B31:B53)</f>
        <v>0</v>
      </c>
      <c r="L51" s="247" t="s">
        <v>39</v>
      </c>
      <c r="M51" s="248" t="s">
        <v>66</v>
      </c>
      <c r="N51" s="250"/>
    </row>
    <row r="52" spans="1:14" ht="22.5" customHeight="1">
      <c r="A52" s="226"/>
      <c r="B52" s="128"/>
      <c r="C52" s="230"/>
      <c r="D52" s="136"/>
      <c r="E52" s="146"/>
      <c r="F52" s="146"/>
      <c r="G52" s="165"/>
      <c r="H52" s="171"/>
      <c r="I52" s="181"/>
      <c r="K52" s="246">
        <f>SUMIF(C31:C53,"選 挙 運 動",B31:B53)</f>
        <v>0</v>
      </c>
      <c r="L52" s="247" t="s">
        <v>48</v>
      </c>
      <c r="M52" s="248" t="s">
        <v>67</v>
      </c>
      <c r="N52" s="250"/>
    </row>
    <row r="53" spans="1:14" ht="22.5" customHeight="1">
      <c r="A53" s="226"/>
      <c r="B53" s="228"/>
      <c r="C53" s="230"/>
      <c r="D53" s="136"/>
      <c r="E53" s="146"/>
      <c r="F53" s="146"/>
      <c r="G53" s="165"/>
      <c r="H53" s="171"/>
      <c r="I53" s="181"/>
      <c r="K53" s="246">
        <f>SUM(K51:K52)</f>
        <v>0</v>
      </c>
      <c r="M53" s="248" t="s">
        <v>79</v>
      </c>
      <c r="N53" s="250"/>
    </row>
    <row r="54" spans="1:14" ht="18.75" customHeight="1">
      <c r="A54" s="227" t="s">
        <v>15</v>
      </c>
      <c r="B54" s="229">
        <f>SUM(B31:B53)</f>
        <v>0</v>
      </c>
      <c r="C54" s="231" t="s">
        <v>191</v>
      </c>
      <c r="D54" s="234"/>
      <c r="E54" s="235"/>
      <c r="F54" s="236"/>
      <c r="G54" s="237"/>
      <c r="H54" s="242"/>
      <c r="I54" s="245"/>
      <c r="K54" s="222" t="str">
        <f>IF(K53=B54,"OK","NG")</f>
        <v>OK</v>
      </c>
      <c r="M54" s="248" t="s">
        <v>160</v>
      </c>
      <c r="N54" s="250"/>
    </row>
    <row r="55" spans="1:14" ht="18.75" customHeight="1">
      <c r="A55" s="225" t="s">
        <v>208</v>
      </c>
      <c r="B55" s="126"/>
      <c r="C55" s="135"/>
      <c r="D55" s="232"/>
      <c r="E55" s="39" t="str">
        <f>"（第"&amp;'【様式１】選挙運動費用収支報告書（表紙）'!$T$18&amp;"回）"</f>
        <v>（第1回）</v>
      </c>
      <c r="I55" s="93" t="s">
        <v>179</v>
      </c>
      <c r="K55" s="190" t="str">
        <f>'【様式１】選挙運動費用収支報告書（表紙）'!$T$18&amp;"回目提出"</f>
        <v>1回目提出</v>
      </c>
    </row>
    <row r="56" spans="1:14" ht="15" customHeight="1">
      <c r="A56" s="101" t="s">
        <v>1</v>
      </c>
      <c r="B56" s="127" t="s">
        <v>100</v>
      </c>
      <c r="C56" s="113" t="s">
        <v>16</v>
      </c>
      <c r="D56" s="233" t="s">
        <v>8</v>
      </c>
      <c r="E56" s="113" t="s">
        <v>18</v>
      </c>
      <c r="F56" s="113"/>
      <c r="G56" s="113"/>
      <c r="H56" s="238" t="s">
        <v>176</v>
      </c>
      <c r="I56" s="179" t="s">
        <v>7</v>
      </c>
      <c r="K56" s="190"/>
    </row>
    <row r="57" spans="1:14" ht="15" customHeight="1">
      <c r="A57" s="102"/>
      <c r="B57" s="114"/>
      <c r="C57" s="114"/>
      <c r="D57" s="157"/>
      <c r="E57" s="157" t="s">
        <v>3</v>
      </c>
      <c r="F57" s="157" t="s">
        <v>2</v>
      </c>
      <c r="G57" s="114" t="s">
        <v>38</v>
      </c>
      <c r="H57" s="239"/>
      <c r="I57" s="180"/>
      <c r="K57" s="190"/>
    </row>
    <row r="58" spans="1:14" ht="22.5" customHeight="1">
      <c r="A58" s="226"/>
      <c r="B58" s="128"/>
      <c r="C58" s="230"/>
      <c r="D58" s="136"/>
      <c r="E58" s="146"/>
      <c r="F58" s="146"/>
      <c r="G58" s="165"/>
      <c r="H58" s="171"/>
      <c r="I58" s="181"/>
      <c r="K58" s="190"/>
    </row>
    <row r="59" spans="1:14" ht="22.5" customHeight="1">
      <c r="A59" s="226"/>
      <c r="B59" s="128"/>
      <c r="C59" s="230"/>
      <c r="D59" s="136"/>
      <c r="E59" s="146"/>
      <c r="F59" s="146"/>
      <c r="G59" s="165"/>
      <c r="H59" s="240"/>
      <c r="I59" s="243"/>
      <c r="K59" s="190"/>
    </row>
    <row r="60" spans="1:14" ht="22.5" customHeight="1">
      <c r="A60" s="226"/>
      <c r="B60" s="128"/>
      <c r="C60" s="230"/>
      <c r="D60" s="136"/>
      <c r="E60" s="146"/>
      <c r="F60" s="146"/>
      <c r="G60" s="165"/>
      <c r="H60" s="171"/>
      <c r="I60" s="181"/>
      <c r="K60" s="190"/>
    </row>
    <row r="61" spans="1:14" ht="22.5" customHeight="1">
      <c r="A61" s="226"/>
      <c r="B61" s="128"/>
      <c r="C61" s="230"/>
      <c r="D61" s="136"/>
      <c r="E61" s="146"/>
      <c r="F61" s="146"/>
      <c r="G61" s="165"/>
      <c r="H61" s="171"/>
      <c r="I61" s="181"/>
      <c r="K61" s="190"/>
    </row>
    <row r="62" spans="1:14" ht="22.5" customHeight="1">
      <c r="A62" s="226"/>
      <c r="B62" s="128"/>
      <c r="C62" s="230"/>
      <c r="D62" s="136"/>
      <c r="E62" s="146"/>
      <c r="F62" s="146"/>
      <c r="G62" s="165"/>
      <c r="H62" s="171"/>
      <c r="I62" s="181"/>
      <c r="K62" s="190"/>
    </row>
    <row r="63" spans="1:14" ht="22.5" customHeight="1">
      <c r="A63" s="226"/>
      <c r="B63" s="128"/>
      <c r="C63" s="230"/>
      <c r="D63" s="136"/>
      <c r="E63" s="146"/>
      <c r="F63" s="146"/>
      <c r="G63" s="165"/>
      <c r="H63" s="171"/>
      <c r="I63" s="181"/>
      <c r="K63" s="190"/>
    </row>
    <row r="64" spans="1:14" ht="22.5" customHeight="1">
      <c r="A64" s="226"/>
      <c r="B64" s="128"/>
      <c r="C64" s="230"/>
      <c r="D64" s="136"/>
      <c r="E64" s="146"/>
      <c r="F64" s="146"/>
      <c r="G64" s="165"/>
      <c r="H64" s="171"/>
      <c r="I64" s="181"/>
      <c r="K64" s="190"/>
    </row>
    <row r="65" spans="1:14" ht="22.5" customHeight="1">
      <c r="A65" s="226"/>
      <c r="B65" s="128"/>
      <c r="C65" s="230"/>
      <c r="D65" s="136"/>
      <c r="E65" s="146"/>
      <c r="F65" s="146"/>
      <c r="G65" s="165"/>
      <c r="H65" s="171"/>
      <c r="I65" s="181"/>
      <c r="K65" s="190"/>
    </row>
    <row r="66" spans="1:14" ht="22.5" customHeight="1">
      <c r="A66" s="226"/>
      <c r="B66" s="128"/>
      <c r="C66" s="230"/>
      <c r="D66" s="136"/>
      <c r="E66" s="146"/>
      <c r="F66" s="146"/>
      <c r="G66" s="165"/>
      <c r="H66" s="171"/>
      <c r="I66" s="181"/>
      <c r="K66" s="190"/>
    </row>
    <row r="67" spans="1:14" ht="22.5" customHeight="1">
      <c r="A67" s="226"/>
      <c r="B67" s="128"/>
      <c r="C67" s="230"/>
      <c r="D67" s="136"/>
      <c r="E67" s="146"/>
      <c r="F67" s="146"/>
      <c r="G67" s="165"/>
      <c r="H67" s="171"/>
      <c r="I67" s="181"/>
      <c r="K67" s="190"/>
    </row>
    <row r="68" spans="1:14" ht="22.5" customHeight="1">
      <c r="A68" s="226"/>
      <c r="B68" s="128"/>
      <c r="C68" s="230"/>
      <c r="D68" s="136"/>
      <c r="E68" s="146"/>
      <c r="F68" s="146"/>
      <c r="G68" s="165"/>
      <c r="H68" s="240"/>
      <c r="I68" s="181"/>
      <c r="K68" s="190"/>
    </row>
    <row r="69" spans="1:14" ht="22.5" customHeight="1">
      <c r="A69" s="226"/>
      <c r="B69" s="128"/>
      <c r="C69" s="230"/>
      <c r="D69" s="136"/>
      <c r="E69" s="146"/>
      <c r="F69" s="146"/>
      <c r="G69" s="165"/>
      <c r="H69" s="171"/>
      <c r="I69" s="181"/>
      <c r="K69" s="190"/>
    </row>
    <row r="70" spans="1:14" ht="22.5" customHeight="1">
      <c r="A70" s="226"/>
      <c r="B70" s="128"/>
      <c r="C70" s="230"/>
      <c r="D70" s="136"/>
      <c r="E70" s="146"/>
      <c r="F70" s="146"/>
      <c r="G70" s="165"/>
      <c r="H70" s="171"/>
      <c r="I70" s="181"/>
    </row>
    <row r="71" spans="1:14" ht="22.5" customHeight="1">
      <c r="A71" s="226"/>
      <c r="B71" s="128"/>
      <c r="C71" s="230"/>
      <c r="D71" s="136"/>
      <c r="E71" s="148"/>
      <c r="F71" s="148"/>
      <c r="G71" s="166"/>
      <c r="H71" s="241"/>
      <c r="I71" s="244"/>
    </row>
    <row r="72" spans="1:14" ht="22.5" customHeight="1">
      <c r="A72" s="226"/>
      <c r="B72" s="128"/>
      <c r="C72" s="230"/>
      <c r="D72" s="136"/>
      <c r="E72" s="148"/>
      <c r="F72" s="148"/>
      <c r="G72" s="166"/>
      <c r="H72" s="241"/>
      <c r="I72" s="244"/>
    </row>
    <row r="73" spans="1:14" ht="22.5" customHeight="1">
      <c r="A73" s="226"/>
      <c r="B73" s="128"/>
      <c r="C73" s="230"/>
      <c r="D73" s="136"/>
      <c r="E73" s="146"/>
      <c r="F73" s="146"/>
      <c r="G73" s="165"/>
      <c r="H73" s="171"/>
      <c r="I73" s="181"/>
    </row>
    <row r="74" spans="1:14" ht="22.5" customHeight="1">
      <c r="A74" s="226"/>
      <c r="B74" s="128"/>
      <c r="C74" s="230"/>
      <c r="D74" s="136"/>
      <c r="E74" s="146"/>
      <c r="F74" s="146"/>
      <c r="G74" s="165"/>
      <c r="H74" s="171"/>
      <c r="I74" s="181"/>
    </row>
    <row r="75" spans="1:14" ht="22.5" customHeight="1">
      <c r="A75" s="226"/>
      <c r="B75" s="128"/>
      <c r="C75" s="230"/>
      <c r="D75" s="136"/>
      <c r="E75" s="146"/>
      <c r="F75" s="146"/>
      <c r="G75" s="165"/>
      <c r="H75" s="171"/>
      <c r="I75" s="181"/>
    </row>
    <row r="76" spans="1:14" ht="22.5" customHeight="1">
      <c r="A76" s="226"/>
      <c r="B76" s="128"/>
      <c r="C76" s="230"/>
      <c r="D76" s="136"/>
      <c r="E76" s="146"/>
      <c r="F76" s="146"/>
      <c r="G76" s="165"/>
      <c r="H76" s="171"/>
      <c r="I76" s="181"/>
    </row>
    <row r="77" spans="1:14" ht="22.5" customHeight="1">
      <c r="A77" s="226"/>
      <c r="B77" s="128"/>
      <c r="C77" s="230"/>
      <c r="D77" s="136"/>
      <c r="E77" s="146"/>
      <c r="F77" s="146"/>
      <c r="G77" s="165"/>
      <c r="H77" s="171"/>
      <c r="I77" s="181"/>
      <c r="M77" s="248" t="s">
        <v>63</v>
      </c>
      <c r="N77" s="249"/>
    </row>
    <row r="78" spans="1:14" ht="22.5" customHeight="1">
      <c r="A78" s="226"/>
      <c r="B78" s="128"/>
      <c r="C78" s="230"/>
      <c r="D78" s="136"/>
      <c r="E78" s="146"/>
      <c r="F78" s="146"/>
      <c r="G78" s="165"/>
      <c r="H78" s="171"/>
      <c r="I78" s="181"/>
      <c r="K78" s="246">
        <f>SUMIF(C58:C80,"立候補準備",B58:B80)</f>
        <v>0</v>
      </c>
      <c r="L78" s="247" t="s">
        <v>39</v>
      </c>
      <c r="M78" s="248" t="s">
        <v>66</v>
      </c>
      <c r="N78" s="250"/>
    </row>
    <row r="79" spans="1:14" ht="22.5" customHeight="1">
      <c r="A79" s="226"/>
      <c r="B79" s="128"/>
      <c r="C79" s="230"/>
      <c r="D79" s="136"/>
      <c r="E79" s="146"/>
      <c r="F79" s="146"/>
      <c r="G79" s="165"/>
      <c r="H79" s="171"/>
      <c r="I79" s="181"/>
      <c r="K79" s="246">
        <f>SUMIF(C58:C80,"選 挙 運 動",B58:B80)</f>
        <v>0</v>
      </c>
      <c r="L79" s="247" t="s">
        <v>48</v>
      </c>
      <c r="M79" s="248" t="s">
        <v>67</v>
      </c>
      <c r="N79" s="250"/>
    </row>
    <row r="80" spans="1:14" ht="22.5" customHeight="1">
      <c r="A80" s="226"/>
      <c r="B80" s="228"/>
      <c r="C80" s="230"/>
      <c r="D80" s="136"/>
      <c r="E80" s="146"/>
      <c r="F80" s="146"/>
      <c r="G80" s="165"/>
      <c r="H80" s="171"/>
      <c r="I80" s="181"/>
      <c r="K80" s="246">
        <f>SUM(K78:K79)</f>
        <v>0</v>
      </c>
      <c r="M80" s="248" t="s">
        <v>79</v>
      </c>
      <c r="N80" s="250"/>
    </row>
    <row r="81" spans="1:14" ht="18.75" customHeight="1">
      <c r="A81" s="227" t="s">
        <v>15</v>
      </c>
      <c r="B81" s="229">
        <f>SUM(B58:B80)</f>
        <v>0</v>
      </c>
      <c r="C81" s="231" t="s">
        <v>169</v>
      </c>
      <c r="D81" s="234"/>
      <c r="E81" s="235"/>
      <c r="F81" s="236"/>
      <c r="G81" s="237"/>
      <c r="H81" s="242"/>
      <c r="I81" s="245"/>
      <c r="K81" s="222" t="str">
        <f>IF(K80=B81,"OK","NG")</f>
        <v>OK</v>
      </c>
      <c r="M81" s="248" t="s">
        <v>160</v>
      </c>
      <c r="N81" s="250"/>
    </row>
    <row r="82" spans="1:14" ht="18.75" customHeight="1">
      <c r="A82" s="225" t="s">
        <v>208</v>
      </c>
      <c r="B82" s="126"/>
      <c r="C82" s="135"/>
      <c r="D82" s="232"/>
      <c r="E82" s="39" t="str">
        <f>"（第"&amp;'【様式１】選挙運動費用収支報告書（表紙）'!$T$18&amp;"回）"</f>
        <v>（第1回）</v>
      </c>
      <c r="I82" s="93" t="s">
        <v>179</v>
      </c>
      <c r="K82" s="190" t="str">
        <f>'【様式１】選挙運動費用収支報告書（表紙）'!$T$18&amp;"回目提出"</f>
        <v>1回目提出</v>
      </c>
    </row>
    <row r="83" spans="1:14" ht="15" customHeight="1">
      <c r="A83" s="101" t="s">
        <v>1</v>
      </c>
      <c r="B83" s="127" t="s">
        <v>100</v>
      </c>
      <c r="C83" s="113" t="s">
        <v>16</v>
      </c>
      <c r="D83" s="233" t="s">
        <v>8</v>
      </c>
      <c r="E83" s="113" t="s">
        <v>18</v>
      </c>
      <c r="F83" s="113"/>
      <c r="G83" s="113"/>
      <c r="H83" s="238" t="s">
        <v>176</v>
      </c>
      <c r="I83" s="179" t="s">
        <v>7</v>
      </c>
      <c r="K83" s="190"/>
    </row>
    <row r="84" spans="1:14" ht="15" customHeight="1">
      <c r="A84" s="102"/>
      <c r="B84" s="114"/>
      <c r="C84" s="114"/>
      <c r="D84" s="157"/>
      <c r="E84" s="157" t="s">
        <v>3</v>
      </c>
      <c r="F84" s="157" t="s">
        <v>2</v>
      </c>
      <c r="G84" s="114" t="s">
        <v>38</v>
      </c>
      <c r="H84" s="239"/>
      <c r="I84" s="180"/>
      <c r="K84" s="190"/>
    </row>
    <row r="85" spans="1:14" ht="22.5" customHeight="1">
      <c r="A85" s="226"/>
      <c r="B85" s="128"/>
      <c r="C85" s="230"/>
      <c r="D85" s="136"/>
      <c r="E85" s="146"/>
      <c r="F85" s="146"/>
      <c r="G85" s="165"/>
      <c r="H85" s="171"/>
      <c r="I85" s="181"/>
      <c r="K85" s="190"/>
    </row>
    <row r="86" spans="1:14" ht="22.5" customHeight="1">
      <c r="A86" s="226"/>
      <c r="B86" s="128"/>
      <c r="C86" s="230"/>
      <c r="D86" s="136"/>
      <c r="E86" s="146"/>
      <c r="F86" s="146"/>
      <c r="G86" s="165"/>
      <c r="H86" s="240"/>
      <c r="I86" s="243"/>
      <c r="K86" s="190"/>
    </row>
    <row r="87" spans="1:14" ht="22.5" customHeight="1">
      <c r="A87" s="226"/>
      <c r="B87" s="128"/>
      <c r="C87" s="230"/>
      <c r="D87" s="136"/>
      <c r="E87" s="146"/>
      <c r="F87" s="146"/>
      <c r="G87" s="165"/>
      <c r="H87" s="171"/>
      <c r="I87" s="181"/>
      <c r="K87" s="190"/>
    </row>
    <row r="88" spans="1:14" ht="22.5" customHeight="1">
      <c r="A88" s="226"/>
      <c r="B88" s="128"/>
      <c r="C88" s="230"/>
      <c r="D88" s="136"/>
      <c r="E88" s="146"/>
      <c r="F88" s="146"/>
      <c r="G88" s="165"/>
      <c r="H88" s="171"/>
      <c r="I88" s="181"/>
      <c r="K88" s="190"/>
    </row>
    <row r="89" spans="1:14" ht="22.5" customHeight="1">
      <c r="A89" s="226"/>
      <c r="B89" s="128"/>
      <c r="C89" s="230"/>
      <c r="D89" s="136"/>
      <c r="E89" s="146"/>
      <c r="F89" s="146"/>
      <c r="G89" s="165"/>
      <c r="H89" s="171"/>
      <c r="I89" s="181"/>
      <c r="K89" s="190"/>
    </row>
    <row r="90" spans="1:14" ht="22.5" customHeight="1">
      <c r="A90" s="226"/>
      <c r="B90" s="128"/>
      <c r="C90" s="230"/>
      <c r="D90" s="136"/>
      <c r="E90" s="146"/>
      <c r="F90" s="146"/>
      <c r="G90" s="165"/>
      <c r="H90" s="171"/>
      <c r="I90" s="181"/>
      <c r="K90" s="190"/>
    </row>
    <row r="91" spans="1:14" ht="22.5" customHeight="1">
      <c r="A91" s="226"/>
      <c r="B91" s="128"/>
      <c r="C91" s="230"/>
      <c r="D91" s="136"/>
      <c r="E91" s="146"/>
      <c r="F91" s="146"/>
      <c r="G91" s="165"/>
      <c r="H91" s="171"/>
      <c r="I91" s="181"/>
      <c r="K91" s="190"/>
    </row>
    <row r="92" spans="1:14" ht="22.5" customHeight="1">
      <c r="A92" s="226"/>
      <c r="B92" s="128"/>
      <c r="C92" s="230"/>
      <c r="D92" s="136"/>
      <c r="E92" s="146"/>
      <c r="F92" s="146"/>
      <c r="G92" s="165"/>
      <c r="H92" s="171"/>
      <c r="I92" s="181"/>
      <c r="K92" s="190"/>
    </row>
    <row r="93" spans="1:14" ht="22.5" customHeight="1">
      <c r="A93" s="226"/>
      <c r="B93" s="128"/>
      <c r="C93" s="230"/>
      <c r="D93" s="136"/>
      <c r="E93" s="146"/>
      <c r="F93" s="146"/>
      <c r="G93" s="165"/>
      <c r="H93" s="171"/>
      <c r="I93" s="181"/>
      <c r="K93" s="190"/>
    </row>
    <row r="94" spans="1:14" ht="22.5" customHeight="1">
      <c r="A94" s="226"/>
      <c r="B94" s="128"/>
      <c r="C94" s="230"/>
      <c r="D94" s="136"/>
      <c r="E94" s="146"/>
      <c r="F94" s="146"/>
      <c r="G94" s="165"/>
      <c r="H94" s="171"/>
      <c r="I94" s="181"/>
      <c r="K94" s="190"/>
    </row>
    <row r="95" spans="1:14" ht="22.5" customHeight="1">
      <c r="A95" s="226"/>
      <c r="B95" s="128"/>
      <c r="C95" s="230"/>
      <c r="D95" s="136"/>
      <c r="E95" s="146"/>
      <c r="F95" s="146"/>
      <c r="G95" s="165"/>
      <c r="H95" s="240"/>
      <c r="I95" s="181"/>
      <c r="K95" s="190"/>
    </row>
    <row r="96" spans="1:14" ht="22.5" customHeight="1">
      <c r="A96" s="226"/>
      <c r="B96" s="128"/>
      <c r="C96" s="230"/>
      <c r="D96" s="136"/>
      <c r="E96" s="146"/>
      <c r="F96" s="146"/>
      <c r="G96" s="165"/>
      <c r="H96" s="171"/>
      <c r="I96" s="181"/>
      <c r="K96" s="190"/>
    </row>
    <row r="97" spans="1:14" ht="22.5" customHeight="1">
      <c r="A97" s="226"/>
      <c r="B97" s="128"/>
      <c r="C97" s="230"/>
      <c r="D97" s="136"/>
      <c r="E97" s="146"/>
      <c r="F97" s="146"/>
      <c r="G97" s="165"/>
      <c r="H97" s="171"/>
      <c r="I97" s="181"/>
    </row>
    <row r="98" spans="1:14" ht="22.5" customHeight="1">
      <c r="A98" s="226"/>
      <c r="B98" s="128"/>
      <c r="C98" s="230"/>
      <c r="D98" s="136"/>
      <c r="E98" s="148"/>
      <c r="F98" s="148"/>
      <c r="G98" s="166"/>
      <c r="H98" s="241"/>
      <c r="I98" s="244"/>
    </row>
    <row r="99" spans="1:14" ht="22.5" customHeight="1">
      <c r="A99" s="226"/>
      <c r="B99" s="128"/>
      <c r="C99" s="230"/>
      <c r="D99" s="136"/>
      <c r="E99" s="148"/>
      <c r="F99" s="148"/>
      <c r="G99" s="166"/>
      <c r="H99" s="241"/>
      <c r="I99" s="244"/>
    </row>
    <row r="100" spans="1:14" ht="22.5" customHeight="1">
      <c r="A100" s="226"/>
      <c r="B100" s="128"/>
      <c r="C100" s="230"/>
      <c r="D100" s="136"/>
      <c r="E100" s="146"/>
      <c r="F100" s="146"/>
      <c r="G100" s="165"/>
      <c r="H100" s="171"/>
      <c r="I100" s="181"/>
    </row>
    <row r="101" spans="1:14" ht="22.5" customHeight="1">
      <c r="A101" s="226"/>
      <c r="B101" s="128"/>
      <c r="C101" s="230"/>
      <c r="D101" s="136"/>
      <c r="E101" s="146"/>
      <c r="F101" s="146"/>
      <c r="G101" s="165"/>
      <c r="H101" s="171"/>
      <c r="I101" s="181"/>
    </row>
    <row r="102" spans="1:14" ht="22.5" customHeight="1">
      <c r="A102" s="226"/>
      <c r="B102" s="128"/>
      <c r="C102" s="230"/>
      <c r="D102" s="136"/>
      <c r="E102" s="146"/>
      <c r="F102" s="146"/>
      <c r="G102" s="165"/>
      <c r="H102" s="171"/>
      <c r="I102" s="181"/>
    </row>
    <row r="103" spans="1:14" ht="22.5" customHeight="1">
      <c r="A103" s="226"/>
      <c r="B103" s="128"/>
      <c r="C103" s="230"/>
      <c r="D103" s="136"/>
      <c r="E103" s="146"/>
      <c r="F103" s="146"/>
      <c r="G103" s="165"/>
      <c r="H103" s="171"/>
      <c r="I103" s="181"/>
    </row>
    <row r="104" spans="1:14" ht="22.5" customHeight="1">
      <c r="A104" s="226"/>
      <c r="B104" s="128"/>
      <c r="C104" s="230"/>
      <c r="D104" s="136"/>
      <c r="E104" s="146"/>
      <c r="F104" s="146"/>
      <c r="G104" s="165"/>
      <c r="H104" s="171"/>
      <c r="I104" s="181"/>
      <c r="M104" s="248" t="s">
        <v>63</v>
      </c>
      <c r="N104" s="249"/>
    </row>
    <row r="105" spans="1:14" ht="22.5" customHeight="1">
      <c r="A105" s="226"/>
      <c r="B105" s="128"/>
      <c r="C105" s="230"/>
      <c r="D105" s="136"/>
      <c r="E105" s="146"/>
      <c r="F105" s="146"/>
      <c r="G105" s="165"/>
      <c r="H105" s="171"/>
      <c r="I105" s="181"/>
      <c r="K105" s="246">
        <f>SUMIF(C85:C107,"立候補準備",B85:B107)</f>
        <v>0</v>
      </c>
      <c r="L105" s="247" t="s">
        <v>39</v>
      </c>
      <c r="M105" s="248" t="s">
        <v>66</v>
      </c>
      <c r="N105" s="250"/>
    </row>
    <row r="106" spans="1:14" ht="22.5" customHeight="1">
      <c r="A106" s="226"/>
      <c r="B106" s="128"/>
      <c r="C106" s="230"/>
      <c r="D106" s="136"/>
      <c r="E106" s="146"/>
      <c r="F106" s="146"/>
      <c r="G106" s="165"/>
      <c r="H106" s="171"/>
      <c r="I106" s="181"/>
      <c r="K106" s="246">
        <f>SUMIF(C85:C107,"選 挙 運 動",B85:B107)</f>
        <v>0</v>
      </c>
      <c r="L106" s="247" t="s">
        <v>48</v>
      </c>
      <c r="M106" s="248" t="s">
        <v>67</v>
      </c>
      <c r="N106" s="250"/>
    </row>
    <row r="107" spans="1:14" ht="22.5" customHeight="1">
      <c r="A107" s="226"/>
      <c r="B107" s="228"/>
      <c r="C107" s="230"/>
      <c r="D107" s="136"/>
      <c r="E107" s="146"/>
      <c r="F107" s="146"/>
      <c r="G107" s="165"/>
      <c r="H107" s="171"/>
      <c r="I107" s="181"/>
      <c r="K107" s="246">
        <f>SUM(K105:K106)</f>
        <v>0</v>
      </c>
      <c r="M107" s="248" t="s">
        <v>79</v>
      </c>
      <c r="N107" s="250"/>
    </row>
    <row r="108" spans="1:14" ht="18.75" customHeight="1">
      <c r="A108" s="227" t="s">
        <v>15</v>
      </c>
      <c r="B108" s="229">
        <f>SUM(B85:B107)</f>
        <v>0</v>
      </c>
      <c r="C108" s="231" t="s">
        <v>192</v>
      </c>
      <c r="D108" s="234"/>
      <c r="E108" s="235"/>
      <c r="F108" s="236"/>
      <c r="G108" s="237"/>
      <c r="H108" s="242"/>
      <c r="I108" s="245"/>
      <c r="K108" s="222" t="str">
        <f>IF(K107=B108,"OK","NG")</f>
        <v>OK</v>
      </c>
      <c r="M108" s="248" t="s">
        <v>160</v>
      </c>
      <c r="N108" s="250"/>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2">
    <dataValidation type="list" allowBlank="1" showDropDown="0" showInputMessage="1" showErrorMessage="1" sqref="C58:C80 C85:C107 C4:C26 C31:C53">
      <formula1>$L$24:$L$25</formula1>
    </dataValidation>
    <dataValidation type="list" allowBlank="1" showDropDown="0" showInputMessage="1" showErrorMessage="1" sqref="D85:D107 D58:D80 D31:D53 D4:D26">
      <formula1>$M$23:$M$27</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tabColor rgb="FF002060"/>
  </sheetPr>
  <dimension ref="A1:M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99"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6384" width="9" style="99"/>
  </cols>
  <sheetData>
    <row r="1" spans="1:11" ht="18.75" customHeight="1">
      <c r="A1" s="225" t="s">
        <v>209</v>
      </c>
      <c r="B1" s="126"/>
      <c r="C1" s="214"/>
      <c r="D1" s="135"/>
      <c r="E1" s="126" t="str">
        <f>"（第"&amp;'【様式１】選挙運動費用収支報告書（表紙）'!$T$18&amp;"回）"</f>
        <v>（第1回）</v>
      </c>
      <c r="I1" s="93" t="s">
        <v>88</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51"/>
      <c r="B4" s="128"/>
      <c r="C4" s="252"/>
      <c r="D4" s="253"/>
      <c r="E4" s="256"/>
      <c r="F4" s="257"/>
      <c r="G4" s="253"/>
      <c r="H4" s="259"/>
      <c r="I4" s="261"/>
      <c r="K4" s="190"/>
    </row>
    <row r="5" spans="1:11" ht="22.5" customHeight="1">
      <c r="A5" s="103"/>
      <c r="B5" s="128"/>
      <c r="C5" s="230"/>
      <c r="D5" s="254"/>
      <c r="E5" s="146"/>
      <c r="F5" s="258"/>
      <c r="G5" s="254"/>
      <c r="H5" s="240"/>
      <c r="I5" s="243"/>
      <c r="K5" s="190"/>
    </row>
    <row r="6" spans="1:11" ht="22.5" customHeight="1">
      <c r="A6" s="103"/>
      <c r="B6" s="128"/>
      <c r="C6" s="230"/>
      <c r="D6" s="165"/>
      <c r="E6" s="146"/>
      <c r="F6" s="258"/>
      <c r="G6" s="254"/>
      <c r="H6" s="171"/>
      <c r="I6" s="181"/>
      <c r="K6" s="190"/>
    </row>
    <row r="7" spans="1:11" ht="22.5" customHeight="1">
      <c r="A7" s="103"/>
      <c r="B7" s="128"/>
      <c r="C7" s="230"/>
      <c r="D7" s="254"/>
      <c r="E7" s="146"/>
      <c r="F7" s="258"/>
      <c r="G7" s="254"/>
      <c r="H7" s="171"/>
      <c r="I7" s="181"/>
      <c r="K7" s="190"/>
    </row>
    <row r="8" spans="1:11" ht="22.5" customHeight="1">
      <c r="A8" s="103"/>
      <c r="B8" s="128"/>
      <c r="C8" s="230"/>
      <c r="D8" s="165"/>
      <c r="E8" s="146"/>
      <c r="F8" s="258"/>
      <c r="G8" s="254"/>
      <c r="H8" s="171"/>
      <c r="I8" s="181"/>
      <c r="K8" s="190"/>
    </row>
    <row r="9" spans="1:11" ht="22.5" customHeight="1">
      <c r="A9" s="103"/>
      <c r="B9" s="128"/>
      <c r="C9" s="230"/>
      <c r="D9" s="255"/>
      <c r="E9" s="146"/>
      <c r="F9" s="258"/>
      <c r="G9" s="254"/>
      <c r="H9" s="171"/>
      <c r="I9" s="181"/>
      <c r="K9" s="190"/>
    </row>
    <row r="10" spans="1:11" ht="22.5" customHeight="1">
      <c r="A10" s="103"/>
      <c r="B10" s="128"/>
      <c r="C10" s="230"/>
      <c r="D10" s="255"/>
      <c r="E10" s="146"/>
      <c r="F10" s="258"/>
      <c r="G10" s="254"/>
      <c r="H10" s="171"/>
      <c r="I10" s="181"/>
      <c r="K10" s="190"/>
    </row>
    <row r="11" spans="1:11" ht="22.5" customHeight="1">
      <c r="A11" s="103"/>
      <c r="B11" s="128"/>
      <c r="C11" s="230"/>
      <c r="D11" s="254"/>
      <c r="E11" s="146"/>
      <c r="F11" s="258"/>
      <c r="G11" s="254"/>
      <c r="H11" s="171"/>
      <c r="I11" s="181"/>
      <c r="K11" s="190"/>
    </row>
    <row r="12" spans="1:11" ht="22.5" customHeight="1">
      <c r="A12" s="103"/>
      <c r="B12" s="128"/>
      <c r="C12" s="230"/>
      <c r="D12" s="254"/>
      <c r="E12" s="146"/>
      <c r="F12" s="258"/>
      <c r="G12" s="254"/>
      <c r="H12" s="171"/>
      <c r="I12" s="181"/>
      <c r="K12" s="190"/>
    </row>
    <row r="13" spans="1:11" ht="22.5" customHeight="1">
      <c r="A13" s="103"/>
      <c r="B13" s="128"/>
      <c r="C13" s="230"/>
      <c r="D13" s="254"/>
      <c r="E13" s="146"/>
      <c r="F13" s="258"/>
      <c r="G13" s="254"/>
      <c r="H13" s="171"/>
      <c r="I13" s="181"/>
      <c r="K13" s="190"/>
    </row>
    <row r="14" spans="1:11" ht="22.5" customHeight="1">
      <c r="A14" s="103"/>
      <c r="B14" s="128"/>
      <c r="C14" s="230"/>
      <c r="D14" s="254"/>
      <c r="E14" s="146"/>
      <c r="F14" s="258"/>
      <c r="G14" s="254"/>
      <c r="H14" s="171"/>
      <c r="I14" s="181"/>
      <c r="K14" s="190"/>
    </row>
    <row r="15" spans="1:11" ht="22.5" customHeight="1">
      <c r="A15" s="103"/>
      <c r="B15" s="128"/>
      <c r="C15" s="230"/>
      <c r="D15" s="254"/>
      <c r="E15" s="146"/>
      <c r="F15" s="258"/>
      <c r="G15" s="254"/>
      <c r="H15" s="171"/>
      <c r="I15" s="181"/>
      <c r="K15" s="190"/>
    </row>
    <row r="16" spans="1:11" ht="22.5" customHeight="1">
      <c r="A16" s="103"/>
      <c r="B16" s="128"/>
      <c r="C16" s="230"/>
      <c r="D16" s="254"/>
      <c r="E16" s="146"/>
      <c r="F16" s="258"/>
      <c r="G16" s="254"/>
      <c r="H16" s="171"/>
      <c r="I16" s="181"/>
    </row>
    <row r="17" spans="1:13" ht="22.5" customHeight="1">
      <c r="A17" s="103"/>
      <c r="B17" s="128"/>
      <c r="C17" s="230"/>
      <c r="D17" s="254"/>
      <c r="E17" s="146"/>
      <c r="F17" s="258"/>
      <c r="G17" s="254"/>
      <c r="H17" s="171"/>
      <c r="I17" s="181"/>
    </row>
    <row r="18" spans="1:13" ht="22.5" customHeight="1">
      <c r="A18" s="103"/>
      <c r="B18" s="128"/>
      <c r="C18" s="230"/>
      <c r="D18" s="254"/>
      <c r="E18" s="146"/>
      <c r="F18" s="258"/>
      <c r="G18" s="254"/>
      <c r="H18" s="171"/>
      <c r="I18" s="181"/>
    </row>
    <row r="19" spans="1:13" ht="22.5" customHeight="1">
      <c r="A19" s="103"/>
      <c r="B19" s="128"/>
      <c r="C19" s="230"/>
      <c r="D19" s="254"/>
      <c r="E19" s="146"/>
      <c r="F19" s="258"/>
      <c r="G19" s="254"/>
      <c r="H19" s="171"/>
      <c r="I19" s="181"/>
    </row>
    <row r="20" spans="1:13" ht="22.5" customHeight="1">
      <c r="A20" s="103"/>
      <c r="B20" s="128"/>
      <c r="C20" s="230"/>
      <c r="D20" s="254"/>
      <c r="E20" s="146"/>
      <c r="F20" s="258"/>
      <c r="G20" s="254"/>
      <c r="H20" s="171"/>
      <c r="I20" s="181"/>
    </row>
    <row r="21" spans="1:13" ht="22.5" customHeight="1">
      <c r="A21" s="103"/>
      <c r="B21" s="128"/>
      <c r="C21" s="230"/>
      <c r="D21" s="254"/>
      <c r="E21" s="146"/>
      <c r="F21" s="258"/>
      <c r="G21" s="254"/>
      <c r="H21" s="171"/>
      <c r="I21" s="181"/>
    </row>
    <row r="22" spans="1:13" ht="22.5" customHeight="1">
      <c r="A22" s="103"/>
      <c r="B22" s="128"/>
      <c r="C22" s="230"/>
      <c r="D22" s="254"/>
      <c r="E22" s="146"/>
      <c r="F22" s="258"/>
      <c r="G22" s="254"/>
      <c r="H22" s="171"/>
      <c r="I22" s="181"/>
    </row>
    <row r="23" spans="1:13" ht="22.5" customHeight="1">
      <c r="A23" s="226"/>
      <c r="B23" s="128"/>
      <c r="C23" s="230"/>
      <c r="D23" s="254"/>
      <c r="E23" s="146"/>
      <c r="F23" s="258"/>
      <c r="G23" s="254"/>
      <c r="H23" s="171"/>
      <c r="I23" s="181"/>
    </row>
    <row r="24" spans="1:13" ht="22.5" customHeight="1">
      <c r="A24" s="103"/>
      <c r="B24" s="128"/>
      <c r="C24" s="230"/>
      <c r="D24" s="254"/>
      <c r="E24" s="146"/>
      <c r="F24" s="146"/>
      <c r="G24" s="254"/>
      <c r="H24" s="171"/>
      <c r="I24" s="181"/>
      <c r="K24" s="246">
        <f>SUMIF(C4:C26,"立候補準備",B4:B26)</f>
        <v>0</v>
      </c>
      <c r="L24" s="223" t="s">
        <v>39</v>
      </c>
    </row>
    <row r="25" spans="1:13" ht="22.5" customHeight="1">
      <c r="A25" s="103"/>
      <c r="B25" s="128"/>
      <c r="C25" s="230"/>
      <c r="D25" s="254"/>
      <c r="E25" s="146"/>
      <c r="F25" s="258"/>
      <c r="G25" s="254"/>
      <c r="H25" s="171"/>
      <c r="I25" s="181"/>
      <c r="K25" s="246">
        <f>SUMIF(C4:C26,"選 挙 運 動",B4:B26)</f>
        <v>0</v>
      </c>
      <c r="L25" s="223" t="s">
        <v>48</v>
      </c>
    </row>
    <row r="26" spans="1:13" ht="22.5" customHeight="1">
      <c r="A26" s="103"/>
      <c r="B26" s="228"/>
      <c r="C26" s="230"/>
      <c r="D26" s="254"/>
      <c r="E26" s="146"/>
      <c r="F26" s="258"/>
      <c r="G26" s="254"/>
      <c r="H26" s="171"/>
      <c r="I26" s="181"/>
      <c r="K26" s="246">
        <f>SUM(K24:K25)</f>
        <v>0</v>
      </c>
      <c r="M26" s="191"/>
    </row>
    <row r="27" spans="1:13" ht="18.75" customHeight="1">
      <c r="A27" s="227" t="s">
        <v>15</v>
      </c>
      <c r="B27" s="229">
        <f>SUM(B4:B26)</f>
        <v>0</v>
      </c>
      <c r="C27" s="231" t="s">
        <v>106</v>
      </c>
      <c r="D27" s="237"/>
      <c r="E27" s="235"/>
      <c r="F27" s="236"/>
      <c r="G27" s="237"/>
      <c r="H27" s="260"/>
      <c r="I27" s="245"/>
      <c r="K27" s="222" t="str">
        <f>IF(K26=B27,"OK","NG")</f>
        <v>OK</v>
      </c>
    </row>
    <row r="28" spans="1:13" ht="18.75" customHeight="1">
      <c r="A28" s="225" t="s">
        <v>209</v>
      </c>
      <c r="B28" s="126"/>
      <c r="C28" s="214"/>
      <c r="D28" s="135"/>
      <c r="E28" s="126" t="str">
        <f>"（第"&amp;'【様式１】選挙運動費用収支報告書（表紙）'!$T$18&amp;"回）"</f>
        <v>（第1回）</v>
      </c>
      <c r="I28" s="93" t="s">
        <v>88</v>
      </c>
      <c r="K28" s="190" t="str">
        <f>'【様式１】選挙運動費用収支報告書（表紙）'!$T$18&amp;"回目提出"</f>
        <v>1回目提出</v>
      </c>
    </row>
    <row r="29" spans="1:13" ht="15" customHeight="1">
      <c r="A29" s="101" t="s">
        <v>1</v>
      </c>
      <c r="B29" s="127" t="s">
        <v>100</v>
      </c>
      <c r="C29" s="113" t="s">
        <v>16</v>
      </c>
      <c r="D29" s="233" t="s">
        <v>8</v>
      </c>
      <c r="E29" s="113" t="s">
        <v>18</v>
      </c>
      <c r="F29" s="113"/>
      <c r="G29" s="113"/>
      <c r="H29" s="238" t="s">
        <v>176</v>
      </c>
      <c r="I29" s="179" t="s">
        <v>7</v>
      </c>
      <c r="K29" s="190"/>
    </row>
    <row r="30" spans="1:13" ht="15" customHeight="1">
      <c r="A30" s="102"/>
      <c r="B30" s="114"/>
      <c r="C30" s="114"/>
      <c r="D30" s="157"/>
      <c r="E30" s="157" t="s">
        <v>3</v>
      </c>
      <c r="F30" s="157" t="s">
        <v>2</v>
      </c>
      <c r="G30" s="114" t="s">
        <v>38</v>
      </c>
      <c r="H30" s="239"/>
      <c r="I30" s="180"/>
      <c r="K30" s="190"/>
    </row>
    <row r="31" spans="1:13" ht="22.5" customHeight="1">
      <c r="A31" s="251"/>
      <c r="B31" s="128"/>
      <c r="C31" s="252"/>
      <c r="D31" s="253"/>
      <c r="E31" s="256"/>
      <c r="F31" s="257"/>
      <c r="G31" s="253"/>
      <c r="H31" s="259"/>
      <c r="I31" s="261"/>
      <c r="K31" s="190"/>
    </row>
    <row r="32" spans="1:13" ht="22.5" customHeight="1">
      <c r="A32" s="103"/>
      <c r="B32" s="128"/>
      <c r="C32" s="230"/>
      <c r="D32" s="254"/>
      <c r="E32" s="146"/>
      <c r="F32" s="258"/>
      <c r="G32" s="254"/>
      <c r="H32" s="240"/>
      <c r="I32" s="243"/>
      <c r="K32" s="190"/>
    </row>
    <row r="33" spans="1:11" ht="22.5" customHeight="1">
      <c r="A33" s="103"/>
      <c r="B33" s="128"/>
      <c r="C33" s="230"/>
      <c r="D33" s="165"/>
      <c r="E33" s="146"/>
      <c r="F33" s="258"/>
      <c r="G33" s="254"/>
      <c r="H33" s="171"/>
      <c r="I33" s="181"/>
      <c r="K33" s="190"/>
    </row>
    <row r="34" spans="1:11" ht="22.5" customHeight="1">
      <c r="A34" s="103"/>
      <c r="B34" s="128"/>
      <c r="C34" s="230"/>
      <c r="D34" s="254"/>
      <c r="E34" s="146"/>
      <c r="F34" s="258"/>
      <c r="G34" s="254"/>
      <c r="H34" s="171"/>
      <c r="I34" s="181"/>
      <c r="K34" s="190"/>
    </row>
    <row r="35" spans="1:11" ht="22.5" customHeight="1">
      <c r="A35" s="103"/>
      <c r="B35" s="128"/>
      <c r="C35" s="230"/>
      <c r="D35" s="165"/>
      <c r="E35" s="146"/>
      <c r="F35" s="258"/>
      <c r="G35" s="254"/>
      <c r="H35" s="171"/>
      <c r="I35" s="181"/>
      <c r="K35" s="190"/>
    </row>
    <row r="36" spans="1:11" ht="22.5" customHeight="1">
      <c r="A36" s="103"/>
      <c r="B36" s="128"/>
      <c r="C36" s="230"/>
      <c r="D36" s="255"/>
      <c r="E36" s="146"/>
      <c r="F36" s="258"/>
      <c r="G36" s="254"/>
      <c r="H36" s="171"/>
      <c r="I36" s="181"/>
      <c r="K36" s="190"/>
    </row>
    <row r="37" spans="1:11" ht="22.5" customHeight="1">
      <c r="A37" s="103"/>
      <c r="B37" s="128"/>
      <c r="C37" s="230"/>
      <c r="D37" s="255"/>
      <c r="E37" s="146"/>
      <c r="F37" s="258"/>
      <c r="G37" s="254"/>
      <c r="H37" s="171"/>
      <c r="I37" s="181"/>
      <c r="K37" s="190"/>
    </row>
    <row r="38" spans="1:11" ht="22.5" customHeight="1">
      <c r="A38" s="103"/>
      <c r="B38" s="128"/>
      <c r="C38" s="230"/>
      <c r="D38" s="254"/>
      <c r="E38" s="146"/>
      <c r="F38" s="258"/>
      <c r="G38" s="254"/>
      <c r="H38" s="171"/>
      <c r="I38" s="181"/>
      <c r="K38" s="190"/>
    </row>
    <row r="39" spans="1:11" ht="22.5" customHeight="1">
      <c r="A39" s="103"/>
      <c r="B39" s="128"/>
      <c r="C39" s="230"/>
      <c r="D39" s="254"/>
      <c r="E39" s="146"/>
      <c r="F39" s="258"/>
      <c r="G39" s="254"/>
      <c r="H39" s="171"/>
      <c r="I39" s="181"/>
      <c r="K39" s="190"/>
    </row>
    <row r="40" spans="1:11" ht="22.5" customHeight="1">
      <c r="A40" s="103"/>
      <c r="B40" s="128"/>
      <c r="C40" s="230"/>
      <c r="D40" s="254"/>
      <c r="E40" s="146"/>
      <c r="F40" s="258"/>
      <c r="G40" s="254"/>
      <c r="H40" s="171"/>
      <c r="I40" s="181"/>
      <c r="K40" s="190"/>
    </row>
    <row r="41" spans="1:11" ht="22.5" customHeight="1">
      <c r="A41" s="103"/>
      <c r="B41" s="128"/>
      <c r="C41" s="230"/>
      <c r="D41" s="254"/>
      <c r="E41" s="146"/>
      <c r="F41" s="258"/>
      <c r="G41" s="254"/>
      <c r="H41" s="171"/>
      <c r="I41" s="181"/>
      <c r="K41" s="190"/>
    </row>
    <row r="42" spans="1:11" ht="22.5" customHeight="1">
      <c r="A42" s="103"/>
      <c r="B42" s="128"/>
      <c r="C42" s="230"/>
      <c r="D42" s="254"/>
      <c r="E42" s="146"/>
      <c r="F42" s="258"/>
      <c r="G42" s="254"/>
      <c r="H42" s="171"/>
      <c r="I42" s="181"/>
      <c r="K42" s="190"/>
    </row>
    <row r="43" spans="1:11" ht="22.5" customHeight="1">
      <c r="A43" s="103"/>
      <c r="B43" s="128"/>
      <c r="C43" s="230"/>
      <c r="D43" s="254"/>
      <c r="E43" s="146"/>
      <c r="F43" s="258"/>
      <c r="G43" s="254"/>
      <c r="H43" s="171"/>
      <c r="I43" s="181"/>
    </row>
    <row r="44" spans="1:11" ht="22.5" customHeight="1">
      <c r="A44" s="103"/>
      <c r="B44" s="128"/>
      <c r="C44" s="230"/>
      <c r="D44" s="254"/>
      <c r="E44" s="146"/>
      <c r="F44" s="258"/>
      <c r="G44" s="254"/>
      <c r="H44" s="171"/>
      <c r="I44" s="181"/>
    </row>
    <row r="45" spans="1:11" ht="22.5" customHeight="1">
      <c r="A45" s="103"/>
      <c r="B45" s="128"/>
      <c r="C45" s="230"/>
      <c r="D45" s="254"/>
      <c r="E45" s="146"/>
      <c r="F45" s="258"/>
      <c r="G45" s="254"/>
      <c r="H45" s="171"/>
      <c r="I45" s="181"/>
    </row>
    <row r="46" spans="1:11" ht="22.5" customHeight="1">
      <c r="A46" s="103"/>
      <c r="B46" s="128"/>
      <c r="C46" s="230"/>
      <c r="D46" s="254"/>
      <c r="E46" s="146"/>
      <c r="F46" s="258"/>
      <c r="G46" s="254"/>
      <c r="H46" s="171"/>
      <c r="I46" s="181"/>
    </row>
    <row r="47" spans="1:11" ht="22.5" customHeight="1">
      <c r="A47" s="103"/>
      <c r="B47" s="128"/>
      <c r="C47" s="230"/>
      <c r="D47" s="254"/>
      <c r="E47" s="146"/>
      <c r="F47" s="258"/>
      <c r="G47" s="254"/>
      <c r="H47" s="171"/>
      <c r="I47" s="181"/>
    </row>
    <row r="48" spans="1:11" ht="22.5" customHeight="1">
      <c r="A48" s="103"/>
      <c r="B48" s="128"/>
      <c r="C48" s="230"/>
      <c r="D48" s="254"/>
      <c r="E48" s="146"/>
      <c r="F48" s="258"/>
      <c r="G48" s="254"/>
      <c r="H48" s="171"/>
      <c r="I48" s="181"/>
    </row>
    <row r="49" spans="1:13" ht="22.5" customHeight="1">
      <c r="A49" s="103"/>
      <c r="B49" s="128"/>
      <c r="C49" s="230"/>
      <c r="D49" s="254"/>
      <c r="E49" s="146"/>
      <c r="F49" s="258"/>
      <c r="G49" s="254"/>
      <c r="H49" s="171"/>
      <c r="I49" s="181"/>
    </row>
    <row r="50" spans="1:13" ht="22.5" customHeight="1">
      <c r="A50" s="226"/>
      <c r="B50" s="128"/>
      <c r="C50" s="230"/>
      <c r="D50" s="254"/>
      <c r="E50" s="146"/>
      <c r="F50" s="258"/>
      <c r="G50" s="254"/>
      <c r="H50" s="171"/>
      <c r="I50" s="181"/>
    </row>
    <row r="51" spans="1:13" ht="22.5" customHeight="1">
      <c r="A51" s="103"/>
      <c r="B51" s="128"/>
      <c r="C51" s="230"/>
      <c r="D51" s="254"/>
      <c r="E51" s="146"/>
      <c r="F51" s="146"/>
      <c r="G51" s="254"/>
      <c r="H51" s="171"/>
      <c r="I51" s="181"/>
      <c r="K51" s="246">
        <f>SUMIF(C31:C53,"立候補準備",B31:B53)</f>
        <v>0</v>
      </c>
      <c r="L51" s="223" t="s">
        <v>39</v>
      </c>
    </row>
    <row r="52" spans="1:13" ht="22.5" customHeight="1">
      <c r="A52" s="103"/>
      <c r="B52" s="128"/>
      <c r="C52" s="230"/>
      <c r="D52" s="254"/>
      <c r="E52" s="146"/>
      <c r="F52" s="258"/>
      <c r="G52" s="254"/>
      <c r="H52" s="171"/>
      <c r="I52" s="181"/>
      <c r="K52" s="246">
        <f>SUMIF(C31:C53,"選 挙 運 動",B31:B53)</f>
        <v>0</v>
      </c>
      <c r="L52" s="223" t="s">
        <v>48</v>
      </c>
    </row>
    <row r="53" spans="1:13" ht="22.5" customHeight="1">
      <c r="A53" s="103"/>
      <c r="B53" s="228"/>
      <c r="C53" s="230"/>
      <c r="D53" s="254"/>
      <c r="E53" s="146"/>
      <c r="F53" s="258"/>
      <c r="G53" s="254"/>
      <c r="H53" s="171"/>
      <c r="I53" s="181"/>
      <c r="K53" s="246">
        <f>SUM(K51:K52)</f>
        <v>0</v>
      </c>
      <c r="M53" s="191"/>
    </row>
    <row r="54" spans="1:13" ht="18.75" customHeight="1">
      <c r="A54" s="227" t="s">
        <v>15</v>
      </c>
      <c r="B54" s="229">
        <f>SUM(B31:B53)</f>
        <v>0</v>
      </c>
      <c r="C54" s="231" t="s">
        <v>191</v>
      </c>
      <c r="D54" s="237"/>
      <c r="E54" s="235"/>
      <c r="F54" s="236"/>
      <c r="G54" s="237"/>
      <c r="H54" s="260"/>
      <c r="I54" s="245"/>
      <c r="K54" s="222" t="str">
        <f>IF(K53=B54,"OK","NG")</f>
        <v>OK</v>
      </c>
    </row>
    <row r="55" spans="1:13" ht="18.75" customHeight="1">
      <c r="A55" s="225" t="s">
        <v>209</v>
      </c>
      <c r="B55" s="126"/>
      <c r="C55" s="214"/>
      <c r="D55" s="135"/>
      <c r="E55" s="126" t="str">
        <f>"（第"&amp;'【様式１】選挙運動費用収支報告書（表紙）'!$T$18&amp;"回）"</f>
        <v>（第1回）</v>
      </c>
      <c r="I55" s="93" t="s">
        <v>88</v>
      </c>
      <c r="K55" s="190" t="str">
        <f>'【様式１】選挙運動費用収支報告書（表紙）'!$T$18&amp;"回目提出"</f>
        <v>1回目提出</v>
      </c>
    </row>
    <row r="56" spans="1:13" ht="15" customHeight="1">
      <c r="A56" s="101" t="s">
        <v>1</v>
      </c>
      <c r="B56" s="127" t="s">
        <v>100</v>
      </c>
      <c r="C56" s="113" t="s">
        <v>16</v>
      </c>
      <c r="D56" s="233" t="s">
        <v>8</v>
      </c>
      <c r="E56" s="113" t="s">
        <v>18</v>
      </c>
      <c r="F56" s="113"/>
      <c r="G56" s="113"/>
      <c r="H56" s="238" t="s">
        <v>176</v>
      </c>
      <c r="I56" s="179" t="s">
        <v>7</v>
      </c>
      <c r="K56" s="190"/>
    </row>
    <row r="57" spans="1:13" ht="15" customHeight="1">
      <c r="A57" s="102"/>
      <c r="B57" s="114"/>
      <c r="C57" s="114"/>
      <c r="D57" s="157"/>
      <c r="E57" s="157" t="s">
        <v>3</v>
      </c>
      <c r="F57" s="157" t="s">
        <v>2</v>
      </c>
      <c r="G57" s="114" t="s">
        <v>38</v>
      </c>
      <c r="H57" s="239"/>
      <c r="I57" s="180"/>
      <c r="K57" s="190"/>
    </row>
    <row r="58" spans="1:13" ht="22.5" customHeight="1">
      <c r="A58" s="251"/>
      <c r="B58" s="128"/>
      <c r="C58" s="252"/>
      <c r="D58" s="253"/>
      <c r="E58" s="256"/>
      <c r="F58" s="257"/>
      <c r="G58" s="253"/>
      <c r="H58" s="259"/>
      <c r="I58" s="261"/>
      <c r="K58" s="190"/>
    </row>
    <row r="59" spans="1:13" ht="22.5" customHeight="1">
      <c r="A59" s="103"/>
      <c r="B59" s="128"/>
      <c r="C59" s="230"/>
      <c r="D59" s="254"/>
      <c r="E59" s="146"/>
      <c r="F59" s="258"/>
      <c r="G59" s="254"/>
      <c r="H59" s="240"/>
      <c r="I59" s="243"/>
      <c r="K59" s="190"/>
    </row>
    <row r="60" spans="1:13" ht="22.5" customHeight="1">
      <c r="A60" s="103"/>
      <c r="B60" s="128"/>
      <c r="C60" s="230"/>
      <c r="D60" s="165"/>
      <c r="E60" s="146"/>
      <c r="F60" s="258"/>
      <c r="G60" s="254"/>
      <c r="H60" s="171"/>
      <c r="I60" s="181"/>
      <c r="K60" s="190"/>
    </row>
    <row r="61" spans="1:13" ht="22.5" customHeight="1">
      <c r="A61" s="103"/>
      <c r="B61" s="128"/>
      <c r="C61" s="230"/>
      <c r="D61" s="254"/>
      <c r="E61" s="146"/>
      <c r="F61" s="258"/>
      <c r="G61" s="254"/>
      <c r="H61" s="171"/>
      <c r="I61" s="181"/>
      <c r="K61" s="190"/>
    </row>
    <row r="62" spans="1:13" ht="22.5" customHeight="1">
      <c r="A62" s="103"/>
      <c r="B62" s="128"/>
      <c r="C62" s="230"/>
      <c r="D62" s="165"/>
      <c r="E62" s="146"/>
      <c r="F62" s="258"/>
      <c r="G62" s="254"/>
      <c r="H62" s="171"/>
      <c r="I62" s="181"/>
      <c r="K62" s="190"/>
    </row>
    <row r="63" spans="1:13" ht="22.5" customHeight="1">
      <c r="A63" s="103"/>
      <c r="B63" s="128"/>
      <c r="C63" s="230"/>
      <c r="D63" s="255"/>
      <c r="E63" s="146"/>
      <c r="F63" s="258"/>
      <c r="G63" s="254"/>
      <c r="H63" s="171"/>
      <c r="I63" s="181"/>
      <c r="K63" s="190"/>
    </row>
    <row r="64" spans="1:13" ht="22.5" customHeight="1">
      <c r="A64" s="103"/>
      <c r="B64" s="128"/>
      <c r="C64" s="230"/>
      <c r="D64" s="255"/>
      <c r="E64" s="146"/>
      <c r="F64" s="258"/>
      <c r="G64" s="254"/>
      <c r="H64" s="171"/>
      <c r="I64" s="181"/>
      <c r="K64" s="190"/>
    </row>
    <row r="65" spans="1:13" ht="22.5" customHeight="1">
      <c r="A65" s="103"/>
      <c r="B65" s="128"/>
      <c r="C65" s="230"/>
      <c r="D65" s="254"/>
      <c r="E65" s="146"/>
      <c r="F65" s="258"/>
      <c r="G65" s="254"/>
      <c r="H65" s="171"/>
      <c r="I65" s="181"/>
      <c r="K65" s="190"/>
    </row>
    <row r="66" spans="1:13" ht="22.5" customHeight="1">
      <c r="A66" s="103"/>
      <c r="B66" s="128"/>
      <c r="C66" s="230"/>
      <c r="D66" s="254"/>
      <c r="E66" s="146"/>
      <c r="F66" s="258"/>
      <c r="G66" s="254"/>
      <c r="H66" s="171"/>
      <c r="I66" s="181"/>
      <c r="K66" s="190"/>
    </row>
    <row r="67" spans="1:13" ht="22.5" customHeight="1">
      <c r="A67" s="103"/>
      <c r="B67" s="128"/>
      <c r="C67" s="230"/>
      <c r="D67" s="254"/>
      <c r="E67" s="146"/>
      <c r="F67" s="258"/>
      <c r="G67" s="254"/>
      <c r="H67" s="171"/>
      <c r="I67" s="181"/>
      <c r="K67" s="190"/>
    </row>
    <row r="68" spans="1:13" ht="22.5" customHeight="1">
      <c r="A68" s="103"/>
      <c r="B68" s="128"/>
      <c r="C68" s="230"/>
      <c r="D68" s="254"/>
      <c r="E68" s="146"/>
      <c r="F68" s="258"/>
      <c r="G68" s="254"/>
      <c r="H68" s="171"/>
      <c r="I68" s="181"/>
      <c r="K68" s="190"/>
    </row>
    <row r="69" spans="1:13" ht="22.5" customHeight="1">
      <c r="A69" s="103"/>
      <c r="B69" s="128"/>
      <c r="C69" s="230"/>
      <c r="D69" s="254"/>
      <c r="E69" s="146"/>
      <c r="F69" s="258"/>
      <c r="G69" s="254"/>
      <c r="H69" s="171"/>
      <c r="I69" s="181"/>
      <c r="K69" s="190"/>
    </row>
    <row r="70" spans="1:13" ht="22.5" customHeight="1">
      <c r="A70" s="103"/>
      <c r="B70" s="128"/>
      <c r="C70" s="230"/>
      <c r="D70" s="254"/>
      <c r="E70" s="146"/>
      <c r="F70" s="258"/>
      <c r="G70" s="254"/>
      <c r="H70" s="171"/>
      <c r="I70" s="181"/>
    </row>
    <row r="71" spans="1:13" ht="22.5" customHeight="1">
      <c r="A71" s="103"/>
      <c r="B71" s="128"/>
      <c r="C71" s="230"/>
      <c r="D71" s="254"/>
      <c r="E71" s="146"/>
      <c r="F71" s="258"/>
      <c r="G71" s="254"/>
      <c r="H71" s="171"/>
      <c r="I71" s="181"/>
    </row>
    <row r="72" spans="1:13" ht="22.5" customHeight="1">
      <c r="A72" s="103"/>
      <c r="B72" s="128"/>
      <c r="C72" s="230"/>
      <c r="D72" s="254"/>
      <c r="E72" s="146"/>
      <c r="F72" s="258"/>
      <c r="G72" s="254"/>
      <c r="H72" s="171"/>
      <c r="I72" s="181"/>
    </row>
    <row r="73" spans="1:13" ht="22.5" customHeight="1">
      <c r="A73" s="103"/>
      <c r="B73" s="128"/>
      <c r="C73" s="230"/>
      <c r="D73" s="254"/>
      <c r="E73" s="146"/>
      <c r="F73" s="258"/>
      <c r="G73" s="254"/>
      <c r="H73" s="171"/>
      <c r="I73" s="181"/>
    </row>
    <row r="74" spans="1:13" ht="22.5" customHeight="1">
      <c r="A74" s="103"/>
      <c r="B74" s="128"/>
      <c r="C74" s="230"/>
      <c r="D74" s="254"/>
      <c r="E74" s="146"/>
      <c r="F74" s="258"/>
      <c r="G74" s="254"/>
      <c r="H74" s="171"/>
      <c r="I74" s="181"/>
    </row>
    <row r="75" spans="1:13" ht="22.5" customHeight="1">
      <c r="A75" s="103"/>
      <c r="B75" s="128"/>
      <c r="C75" s="230"/>
      <c r="D75" s="254"/>
      <c r="E75" s="146"/>
      <c r="F75" s="258"/>
      <c r="G75" s="254"/>
      <c r="H75" s="171"/>
      <c r="I75" s="181"/>
    </row>
    <row r="76" spans="1:13" ht="22.5" customHeight="1">
      <c r="A76" s="103"/>
      <c r="B76" s="128"/>
      <c r="C76" s="230"/>
      <c r="D76" s="254"/>
      <c r="E76" s="146"/>
      <c r="F76" s="258"/>
      <c r="G76" s="254"/>
      <c r="H76" s="171"/>
      <c r="I76" s="181"/>
    </row>
    <row r="77" spans="1:13" ht="22.5" customHeight="1">
      <c r="A77" s="226"/>
      <c r="B77" s="128"/>
      <c r="C77" s="230"/>
      <c r="D77" s="254"/>
      <c r="E77" s="146"/>
      <c r="F77" s="258"/>
      <c r="G77" s="254"/>
      <c r="H77" s="171"/>
      <c r="I77" s="181"/>
    </row>
    <row r="78" spans="1:13" ht="22.5" customHeight="1">
      <c r="A78" s="103"/>
      <c r="B78" s="128"/>
      <c r="C78" s="230"/>
      <c r="D78" s="254"/>
      <c r="E78" s="146"/>
      <c r="F78" s="146"/>
      <c r="G78" s="254"/>
      <c r="H78" s="171"/>
      <c r="I78" s="181"/>
      <c r="K78" s="246">
        <f>SUMIF(C58:C80,"立候補準備",B58:B80)</f>
        <v>0</v>
      </c>
      <c r="L78" s="223" t="s">
        <v>39</v>
      </c>
    </row>
    <row r="79" spans="1:13" ht="22.5" customHeight="1">
      <c r="A79" s="103"/>
      <c r="B79" s="128"/>
      <c r="C79" s="230"/>
      <c r="D79" s="254"/>
      <c r="E79" s="146"/>
      <c r="F79" s="258"/>
      <c r="G79" s="254"/>
      <c r="H79" s="171"/>
      <c r="I79" s="181"/>
      <c r="K79" s="246">
        <f>SUMIF(C58:C80,"選 挙 運 動",B58:B80)</f>
        <v>0</v>
      </c>
      <c r="L79" s="223" t="s">
        <v>48</v>
      </c>
    </row>
    <row r="80" spans="1:13" ht="22.5" customHeight="1">
      <c r="A80" s="103"/>
      <c r="B80" s="228"/>
      <c r="C80" s="230"/>
      <c r="D80" s="254"/>
      <c r="E80" s="146"/>
      <c r="F80" s="258"/>
      <c r="G80" s="254"/>
      <c r="H80" s="171"/>
      <c r="I80" s="181"/>
      <c r="K80" s="246">
        <f>SUM(K78:K79)</f>
        <v>0</v>
      </c>
      <c r="M80" s="191"/>
    </row>
    <row r="81" spans="1:11" ht="18.75" customHeight="1">
      <c r="A81" s="227" t="s">
        <v>15</v>
      </c>
      <c r="B81" s="229">
        <f>SUM(B58:B80)</f>
        <v>0</v>
      </c>
      <c r="C81" s="231" t="s">
        <v>169</v>
      </c>
      <c r="D81" s="237"/>
      <c r="E81" s="235"/>
      <c r="F81" s="236"/>
      <c r="G81" s="237"/>
      <c r="H81" s="260"/>
      <c r="I81" s="245"/>
      <c r="K81" s="222" t="str">
        <f>IF(K80=B81,"OK","NG")</f>
        <v>OK</v>
      </c>
    </row>
    <row r="82" spans="1:11" ht="18.75" customHeight="1">
      <c r="A82" s="225" t="s">
        <v>209</v>
      </c>
      <c r="B82" s="126"/>
      <c r="C82" s="214"/>
      <c r="D82" s="135"/>
      <c r="E82" s="126" t="str">
        <f>"（第"&amp;'【様式１】選挙運動費用収支報告書（表紙）'!$T$18&amp;"回）"</f>
        <v>（第1回）</v>
      </c>
      <c r="I82" s="93" t="s">
        <v>88</v>
      </c>
      <c r="K82" s="190" t="str">
        <f>'【様式１】選挙運動費用収支報告書（表紙）'!$T$18&amp;"回目提出"</f>
        <v>1回目提出</v>
      </c>
    </row>
    <row r="83" spans="1:11" ht="15" customHeight="1">
      <c r="A83" s="101" t="s">
        <v>1</v>
      </c>
      <c r="B83" s="127" t="s">
        <v>100</v>
      </c>
      <c r="C83" s="113" t="s">
        <v>16</v>
      </c>
      <c r="D83" s="233" t="s">
        <v>8</v>
      </c>
      <c r="E83" s="113" t="s">
        <v>18</v>
      </c>
      <c r="F83" s="113"/>
      <c r="G83" s="113"/>
      <c r="H83" s="238" t="s">
        <v>176</v>
      </c>
      <c r="I83" s="179" t="s">
        <v>7</v>
      </c>
      <c r="K83" s="190"/>
    </row>
    <row r="84" spans="1:11" ht="15" customHeight="1">
      <c r="A84" s="102"/>
      <c r="B84" s="114"/>
      <c r="C84" s="114"/>
      <c r="D84" s="157"/>
      <c r="E84" s="157" t="s">
        <v>3</v>
      </c>
      <c r="F84" s="157" t="s">
        <v>2</v>
      </c>
      <c r="G84" s="114" t="s">
        <v>38</v>
      </c>
      <c r="H84" s="239"/>
      <c r="I84" s="180"/>
      <c r="K84" s="190"/>
    </row>
    <row r="85" spans="1:11" ht="22.5" customHeight="1">
      <c r="A85" s="251"/>
      <c r="B85" s="128"/>
      <c r="C85" s="252"/>
      <c r="D85" s="253"/>
      <c r="E85" s="256"/>
      <c r="F85" s="257"/>
      <c r="G85" s="253"/>
      <c r="H85" s="259"/>
      <c r="I85" s="261"/>
      <c r="K85" s="190"/>
    </row>
    <row r="86" spans="1:11" ht="22.5" customHeight="1">
      <c r="A86" s="103"/>
      <c r="B86" s="128"/>
      <c r="C86" s="230"/>
      <c r="D86" s="254"/>
      <c r="E86" s="146"/>
      <c r="F86" s="258"/>
      <c r="G86" s="254"/>
      <c r="H86" s="240"/>
      <c r="I86" s="243"/>
      <c r="K86" s="190"/>
    </row>
    <row r="87" spans="1:11" ht="22.5" customHeight="1">
      <c r="A87" s="103"/>
      <c r="B87" s="128"/>
      <c r="C87" s="230"/>
      <c r="D87" s="165"/>
      <c r="E87" s="146"/>
      <c r="F87" s="258"/>
      <c r="G87" s="254"/>
      <c r="H87" s="171"/>
      <c r="I87" s="181"/>
      <c r="K87" s="190"/>
    </row>
    <row r="88" spans="1:11" ht="22.5" customHeight="1">
      <c r="A88" s="103"/>
      <c r="B88" s="128"/>
      <c r="C88" s="230"/>
      <c r="D88" s="254"/>
      <c r="E88" s="146"/>
      <c r="F88" s="258"/>
      <c r="G88" s="254"/>
      <c r="H88" s="171"/>
      <c r="I88" s="181"/>
      <c r="K88" s="190"/>
    </row>
    <row r="89" spans="1:11" ht="22.5" customHeight="1">
      <c r="A89" s="103"/>
      <c r="B89" s="128"/>
      <c r="C89" s="230"/>
      <c r="D89" s="165"/>
      <c r="E89" s="146"/>
      <c r="F89" s="258"/>
      <c r="G89" s="254"/>
      <c r="H89" s="171"/>
      <c r="I89" s="181"/>
      <c r="K89" s="190"/>
    </row>
    <row r="90" spans="1:11" ht="22.5" customHeight="1">
      <c r="A90" s="103"/>
      <c r="B90" s="128"/>
      <c r="C90" s="230"/>
      <c r="D90" s="255"/>
      <c r="E90" s="146"/>
      <c r="F90" s="258"/>
      <c r="G90" s="254"/>
      <c r="H90" s="171"/>
      <c r="I90" s="181"/>
      <c r="K90" s="190"/>
    </row>
    <row r="91" spans="1:11" ht="22.5" customHeight="1">
      <c r="A91" s="103"/>
      <c r="B91" s="128"/>
      <c r="C91" s="230"/>
      <c r="D91" s="255"/>
      <c r="E91" s="146"/>
      <c r="F91" s="258"/>
      <c r="G91" s="254"/>
      <c r="H91" s="171"/>
      <c r="I91" s="181"/>
      <c r="K91" s="190"/>
    </row>
    <row r="92" spans="1:11" ht="22.5" customHeight="1">
      <c r="A92" s="103"/>
      <c r="B92" s="128"/>
      <c r="C92" s="230"/>
      <c r="D92" s="254"/>
      <c r="E92" s="146"/>
      <c r="F92" s="258"/>
      <c r="G92" s="254"/>
      <c r="H92" s="171"/>
      <c r="I92" s="181"/>
      <c r="K92" s="190"/>
    </row>
    <row r="93" spans="1:11" ht="22.5" customHeight="1">
      <c r="A93" s="103"/>
      <c r="B93" s="128"/>
      <c r="C93" s="230"/>
      <c r="D93" s="254"/>
      <c r="E93" s="146"/>
      <c r="F93" s="258"/>
      <c r="G93" s="254"/>
      <c r="H93" s="171"/>
      <c r="I93" s="181"/>
      <c r="K93" s="190"/>
    </row>
    <row r="94" spans="1:11" ht="22.5" customHeight="1">
      <c r="A94" s="103"/>
      <c r="B94" s="128"/>
      <c r="C94" s="230"/>
      <c r="D94" s="254"/>
      <c r="E94" s="146"/>
      <c r="F94" s="258"/>
      <c r="G94" s="254"/>
      <c r="H94" s="171"/>
      <c r="I94" s="181"/>
      <c r="K94" s="190"/>
    </row>
    <row r="95" spans="1:11" ht="22.5" customHeight="1">
      <c r="A95" s="103"/>
      <c r="B95" s="128"/>
      <c r="C95" s="230"/>
      <c r="D95" s="254"/>
      <c r="E95" s="146"/>
      <c r="F95" s="258"/>
      <c r="G95" s="254"/>
      <c r="H95" s="171"/>
      <c r="I95" s="181"/>
      <c r="K95" s="190"/>
    </row>
    <row r="96" spans="1:11" ht="22.5" customHeight="1">
      <c r="A96" s="103"/>
      <c r="B96" s="128"/>
      <c r="C96" s="230"/>
      <c r="D96" s="254"/>
      <c r="E96" s="146"/>
      <c r="F96" s="258"/>
      <c r="G96" s="254"/>
      <c r="H96" s="171"/>
      <c r="I96" s="181"/>
      <c r="K96" s="190"/>
    </row>
    <row r="97" spans="1:13" ht="22.5" customHeight="1">
      <c r="A97" s="103"/>
      <c r="B97" s="128"/>
      <c r="C97" s="230"/>
      <c r="D97" s="254"/>
      <c r="E97" s="146"/>
      <c r="F97" s="258"/>
      <c r="G97" s="254"/>
      <c r="H97" s="171"/>
      <c r="I97" s="181"/>
    </row>
    <row r="98" spans="1:13" ht="22.5" customHeight="1">
      <c r="A98" s="103"/>
      <c r="B98" s="128"/>
      <c r="C98" s="230"/>
      <c r="D98" s="254"/>
      <c r="E98" s="146"/>
      <c r="F98" s="258"/>
      <c r="G98" s="254"/>
      <c r="H98" s="171"/>
      <c r="I98" s="181"/>
    </row>
    <row r="99" spans="1:13" ht="22.5" customHeight="1">
      <c r="A99" s="103"/>
      <c r="B99" s="128"/>
      <c r="C99" s="230"/>
      <c r="D99" s="254"/>
      <c r="E99" s="146"/>
      <c r="F99" s="258"/>
      <c r="G99" s="254"/>
      <c r="H99" s="171"/>
      <c r="I99" s="181"/>
    </row>
    <row r="100" spans="1:13" ht="22.5" customHeight="1">
      <c r="A100" s="103"/>
      <c r="B100" s="128"/>
      <c r="C100" s="230"/>
      <c r="D100" s="254"/>
      <c r="E100" s="146"/>
      <c r="F100" s="258"/>
      <c r="G100" s="254"/>
      <c r="H100" s="171"/>
      <c r="I100" s="181"/>
    </row>
    <row r="101" spans="1:13" ht="22.5" customHeight="1">
      <c r="A101" s="103"/>
      <c r="B101" s="128"/>
      <c r="C101" s="230"/>
      <c r="D101" s="254"/>
      <c r="E101" s="146"/>
      <c r="F101" s="258"/>
      <c r="G101" s="254"/>
      <c r="H101" s="171"/>
      <c r="I101" s="181"/>
    </row>
    <row r="102" spans="1:13" ht="22.5" customHeight="1">
      <c r="A102" s="103"/>
      <c r="B102" s="128"/>
      <c r="C102" s="230"/>
      <c r="D102" s="254"/>
      <c r="E102" s="146"/>
      <c r="F102" s="258"/>
      <c r="G102" s="254"/>
      <c r="H102" s="171"/>
      <c r="I102" s="181"/>
    </row>
    <row r="103" spans="1:13" ht="22.5" customHeight="1">
      <c r="A103" s="103"/>
      <c r="B103" s="128"/>
      <c r="C103" s="230"/>
      <c r="D103" s="254"/>
      <c r="E103" s="146"/>
      <c r="F103" s="258"/>
      <c r="G103" s="254"/>
      <c r="H103" s="171"/>
      <c r="I103" s="181"/>
    </row>
    <row r="104" spans="1:13" ht="22.5" customHeight="1">
      <c r="A104" s="226"/>
      <c r="B104" s="128"/>
      <c r="C104" s="230"/>
      <c r="D104" s="254"/>
      <c r="E104" s="146"/>
      <c r="F104" s="258"/>
      <c r="G104" s="254"/>
      <c r="H104" s="171"/>
      <c r="I104" s="181"/>
    </row>
    <row r="105" spans="1:13" ht="22.5" customHeight="1">
      <c r="A105" s="103"/>
      <c r="B105" s="128"/>
      <c r="C105" s="230"/>
      <c r="D105" s="254"/>
      <c r="E105" s="146"/>
      <c r="F105" s="146"/>
      <c r="G105" s="254"/>
      <c r="H105" s="171"/>
      <c r="I105" s="181"/>
      <c r="K105" s="246">
        <f>SUMIF(C85:C107,"立候補準備",B85:B107)</f>
        <v>0</v>
      </c>
      <c r="L105" s="223" t="s">
        <v>39</v>
      </c>
    </row>
    <row r="106" spans="1:13" ht="22.5" customHeight="1">
      <c r="A106" s="103"/>
      <c r="B106" s="128"/>
      <c r="C106" s="230"/>
      <c r="D106" s="254"/>
      <c r="E106" s="146"/>
      <c r="F106" s="258"/>
      <c r="G106" s="254"/>
      <c r="H106" s="171"/>
      <c r="I106" s="181"/>
      <c r="K106" s="246">
        <f>SUMIF(C85:C107,"選 挙 運 動",B85:B107)</f>
        <v>0</v>
      </c>
      <c r="L106" s="223" t="s">
        <v>48</v>
      </c>
    </row>
    <row r="107" spans="1:13" ht="22.5" customHeight="1">
      <c r="A107" s="103"/>
      <c r="B107" s="228"/>
      <c r="C107" s="230"/>
      <c r="D107" s="254"/>
      <c r="E107" s="146"/>
      <c r="F107" s="258"/>
      <c r="G107" s="254"/>
      <c r="H107" s="171"/>
      <c r="I107" s="181"/>
      <c r="K107" s="246">
        <f>SUM(K105:K106)</f>
        <v>0</v>
      </c>
      <c r="M107" s="191"/>
    </row>
    <row r="108" spans="1:13" ht="18.75" customHeight="1">
      <c r="A108" s="227" t="s">
        <v>15</v>
      </c>
      <c r="B108" s="229">
        <f>SUM(B85:B107)</f>
        <v>0</v>
      </c>
      <c r="C108" s="231" t="s">
        <v>192</v>
      </c>
      <c r="D108" s="237"/>
      <c r="E108" s="235"/>
      <c r="F108" s="236"/>
      <c r="G108" s="237"/>
      <c r="H108" s="260"/>
      <c r="I108" s="245"/>
      <c r="K108" s="222" t="str">
        <f>IF(K107=B108,"OK","NG")</f>
        <v>OK</v>
      </c>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1">
    <dataValidation type="list" allowBlank="1" showDropDown="0" showInputMessage="1" showErrorMessage="1" sqref="C58:C80 C85:C107 C4:C26 C31:C53">
      <formula1>$L$24:$L$25</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tabColor rgb="FF002060"/>
  </sheetPr>
  <dimension ref="A1:M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99"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6384" width="9" style="99"/>
  </cols>
  <sheetData>
    <row r="1" spans="1:11" ht="18.75" customHeight="1">
      <c r="A1" s="225" t="s">
        <v>198</v>
      </c>
      <c r="B1" s="126"/>
      <c r="C1" s="214"/>
      <c r="D1" s="135"/>
      <c r="E1" s="126" t="str">
        <f>"（第"&amp;'【様式１】選挙運動費用収支報告書（表紙）'!$T$18&amp;"回）"</f>
        <v>（第1回）</v>
      </c>
      <c r="I1" s="93" t="s">
        <v>157</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51"/>
      <c r="B4" s="128"/>
      <c r="C4" s="252"/>
      <c r="D4" s="253"/>
      <c r="E4" s="256"/>
      <c r="F4" s="257"/>
      <c r="G4" s="253"/>
      <c r="H4" s="259"/>
      <c r="I4" s="261"/>
      <c r="K4" s="190"/>
    </row>
    <row r="5" spans="1:11" ht="22.5" customHeight="1">
      <c r="A5" s="103"/>
      <c r="B5" s="128"/>
      <c r="C5" s="230"/>
      <c r="D5" s="254"/>
      <c r="E5" s="146"/>
      <c r="F5" s="258"/>
      <c r="G5" s="254"/>
      <c r="H5" s="240"/>
      <c r="I5" s="243"/>
      <c r="K5" s="190"/>
    </row>
    <row r="6" spans="1:11" ht="22.5" customHeight="1">
      <c r="A6" s="103"/>
      <c r="B6" s="128"/>
      <c r="C6" s="230"/>
      <c r="D6" s="165"/>
      <c r="E6" s="146"/>
      <c r="F6" s="258"/>
      <c r="G6" s="254"/>
      <c r="H6" s="171"/>
      <c r="I6" s="181"/>
      <c r="K6" s="190"/>
    </row>
    <row r="7" spans="1:11" ht="22.5" customHeight="1">
      <c r="A7" s="103"/>
      <c r="B7" s="128"/>
      <c r="C7" s="230"/>
      <c r="D7" s="254"/>
      <c r="E7" s="146"/>
      <c r="F7" s="258"/>
      <c r="G7" s="254"/>
      <c r="H7" s="171"/>
      <c r="I7" s="181"/>
      <c r="K7" s="190"/>
    </row>
    <row r="8" spans="1:11" ht="22.5" customHeight="1">
      <c r="A8" s="103"/>
      <c r="B8" s="128"/>
      <c r="C8" s="230"/>
      <c r="D8" s="165"/>
      <c r="E8" s="146"/>
      <c r="F8" s="258"/>
      <c r="G8" s="254"/>
      <c r="H8" s="171"/>
      <c r="I8" s="181"/>
      <c r="K8" s="190"/>
    </row>
    <row r="9" spans="1:11" ht="22.5" customHeight="1">
      <c r="A9" s="103"/>
      <c r="B9" s="128"/>
      <c r="C9" s="230"/>
      <c r="D9" s="255"/>
      <c r="E9" s="146"/>
      <c r="F9" s="258"/>
      <c r="G9" s="254"/>
      <c r="H9" s="171"/>
      <c r="I9" s="181"/>
      <c r="K9" s="190"/>
    </row>
    <row r="10" spans="1:11" ht="22.5" customHeight="1">
      <c r="A10" s="103"/>
      <c r="B10" s="128"/>
      <c r="C10" s="230"/>
      <c r="D10" s="255"/>
      <c r="E10" s="146"/>
      <c r="F10" s="258"/>
      <c r="G10" s="254"/>
      <c r="H10" s="171"/>
      <c r="I10" s="181"/>
      <c r="K10" s="190"/>
    </row>
    <row r="11" spans="1:11" ht="22.5" customHeight="1">
      <c r="A11" s="103"/>
      <c r="B11" s="128"/>
      <c r="C11" s="230"/>
      <c r="D11" s="254"/>
      <c r="E11" s="146"/>
      <c r="F11" s="258"/>
      <c r="G11" s="254"/>
      <c r="H11" s="171"/>
      <c r="I11" s="181"/>
      <c r="K11" s="190"/>
    </row>
    <row r="12" spans="1:11" ht="22.5" customHeight="1">
      <c r="A12" s="103"/>
      <c r="B12" s="128"/>
      <c r="C12" s="230"/>
      <c r="D12" s="254"/>
      <c r="E12" s="146"/>
      <c r="F12" s="258"/>
      <c r="G12" s="254"/>
      <c r="H12" s="171"/>
      <c r="I12" s="181"/>
      <c r="K12" s="190"/>
    </row>
    <row r="13" spans="1:11" ht="22.5" customHeight="1">
      <c r="A13" s="103"/>
      <c r="B13" s="128"/>
      <c r="C13" s="230"/>
      <c r="D13" s="254"/>
      <c r="E13" s="146"/>
      <c r="F13" s="258"/>
      <c r="G13" s="254"/>
      <c r="H13" s="171"/>
      <c r="I13" s="181"/>
      <c r="K13" s="190"/>
    </row>
    <row r="14" spans="1:11" ht="22.5" customHeight="1">
      <c r="A14" s="103"/>
      <c r="B14" s="128"/>
      <c r="C14" s="230"/>
      <c r="D14" s="254"/>
      <c r="E14" s="146"/>
      <c r="F14" s="258"/>
      <c r="G14" s="254"/>
      <c r="H14" s="171"/>
      <c r="I14" s="181"/>
      <c r="K14" s="190"/>
    </row>
    <row r="15" spans="1:11" ht="22.5" customHeight="1">
      <c r="A15" s="103"/>
      <c r="B15" s="128"/>
      <c r="C15" s="230"/>
      <c r="D15" s="254"/>
      <c r="E15" s="146"/>
      <c r="F15" s="258"/>
      <c r="G15" s="254"/>
      <c r="H15" s="171"/>
      <c r="I15" s="181"/>
      <c r="K15" s="190"/>
    </row>
    <row r="16" spans="1:11" ht="22.5" customHeight="1">
      <c r="A16" s="103"/>
      <c r="B16" s="128"/>
      <c r="C16" s="230"/>
      <c r="D16" s="254"/>
      <c r="E16" s="146"/>
      <c r="F16" s="258"/>
      <c r="G16" s="254"/>
      <c r="H16" s="171"/>
      <c r="I16" s="181"/>
    </row>
    <row r="17" spans="1:13" ht="22.5" customHeight="1">
      <c r="A17" s="103"/>
      <c r="B17" s="128"/>
      <c r="C17" s="230"/>
      <c r="D17" s="254"/>
      <c r="E17" s="146"/>
      <c r="F17" s="258"/>
      <c r="G17" s="254"/>
      <c r="H17" s="171"/>
      <c r="I17" s="181"/>
    </row>
    <row r="18" spans="1:13" ht="22.5" customHeight="1">
      <c r="A18" s="103"/>
      <c r="B18" s="128"/>
      <c r="C18" s="230"/>
      <c r="D18" s="254"/>
      <c r="E18" s="146"/>
      <c r="F18" s="258"/>
      <c r="G18" s="254"/>
      <c r="H18" s="171"/>
      <c r="I18" s="181"/>
    </row>
    <row r="19" spans="1:13" ht="22.5" customHeight="1">
      <c r="A19" s="103"/>
      <c r="B19" s="128"/>
      <c r="C19" s="230"/>
      <c r="D19" s="254"/>
      <c r="E19" s="146"/>
      <c r="F19" s="258"/>
      <c r="G19" s="254"/>
      <c r="H19" s="171"/>
      <c r="I19" s="181"/>
    </row>
    <row r="20" spans="1:13" ht="22.5" customHeight="1">
      <c r="A20" s="103"/>
      <c r="B20" s="128"/>
      <c r="C20" s="230"/>
      <c r="D20" s="254"/>
      <c r="E20" s="146"/>
      <c r="F20" s="258"/>
      <c r="G20" s="254"/>
      <c r="H20" s="171"/>
      <c r="I20" s="181"/>
    </row>
    <row r="21" spans="1:13" ht="22.5" customHeight="1">
      <c r="A21" s="103"/>
      <c r="B21" s="128"/>
      <c r="C21" s="230"/>
      <c r="D21" s="254"/>
      <c r="E21" s="146"/>
      <c r="F21" s="258"/>
      <c r="G21" s="254"/>
      <c r="H21" s="171"/>
      <c r="I21" s="181"/>
    </row>
    <row r="22" spans="1:13" ht="22.5" customHeight="1">
      <c r="A22" s="103"/>
      <c r="B22" s="128"/>
      <c r="C22" s="230"/>
      <c r="D22" s="254"/>
      <c r="E22" s="146"/>
      <c r="F22" s="258"/>
      <c r="G22" s="254"/>
      <c r="H22" s="171"/>
      <c r="I22" s="181"/>
    </row>
    <row r="23" spans="1:13" ht="22.5" customHeight="1">
      <c r="A23" s="226"/>
      <c r="B23" s="128"/>
      <c r="C23" s="230"/>
      <c r="D23" s="254"/>
      <c r="E23" s="146"/>
      <c r="F23" s="258"/>
      <c r="G23" s="254"/>
      <c r="H23" s="171"/>
      <c r="I23" s="181"/>
    </row>
    <row r="24" spans="1:13" ht="22.5" customHeight="1">
      <c r="A24" s="103"/>
      <c r="B24" s="128"/>
      <c r="C24" s="230"/>
      <c r="D24" s="254"/>
      <c r="E24" s="146"/>
      <c r="F24" s="146"/>
      <c r="G24" s="254"/>
      <c r="H24" s="171"/>
      <c r="I24" s="181"/>
      <c r="K24" s="246">
        <f>SUMIF(C4:C26,"立候補準備",B4:B26)</f>
        <v>0</v>
      </c>
      <c r="L24" s="223" t="s">
        <v>39</v>
      </c>
    </row>
    <row r="25" spans="1:13" ht="22.5" customHeight="1">
      <c r="A25" s="103"/>
      <c r="B25" s="128"/>
      <c r="C25" s="230"/>
      <c r="D25" s="254"/>
      <c r="E25" s="146"/>
      <c r="F25" s="258"/>
      <c r="G25" s="254"/>
      <c r="H25" s="171"/>
      <c r="I25" s="181"/>
      <c r="K25" s="246">
        <f>SUMIF(C4:C26,"選 挙 運 動",B4:B26)</f>
        <v>0</v>
      </c>
      <c r="L25" s="223" t="s">
        <v>48</v>
      </c>
    </row>
    <row r="26" spans="1:13" ht="22.5" customHeight="1">
      <c r="A26" s="103"/>
      <c r="B26" s="228"/>
      <c r="C26" s="230"/>
      <c r="D26" s="254"/>
      <c r="E26" s="146"/>
      <c r="F26" s="258"/>
      <c r="G26" s="254"/>
      <c r="H26" s="171"/>
      <c r="I26" s="181"/>
      <c r="K26" s="246">
        <f>SUM(K24:K25)</f>
        <v>0</v>
      </c>
      <c r="M26" s="191"/>
    </row>
    <row r="27" spans="1:13" ht="18.75" customHeight="1">
      <c r="A27" s="227" t="s">
        <v>15</v>
      </c>
      <c r="B27" s="229">
        <f>SUM(B4:B26)</f>
        <v>0</v>
      </c>
      <c r="C27" s="231" t="s">
        <v>106</v>
      </c>
      <c r="D27" s="237"/>
      <c r="E27" s="235"/>
      <c r="F27" s="236"/>
      <c r="G27" s="237"/>
      <c r="H27" s="260"/>
      <c r="I27" s="245"/>
      <c r="K27" s="222" t="str">
        <f>IF(K26=B27,"OK","NG")</f>
        <v>OK</v>
      </c>
    </row>
    <row r="28" spans="1:13" ht="18.75" customHeight="1">
      <c r="A28" s="225" t="s">
        <v>198</v>
      </c>
      <c r="B28" s="126"/>
      <c r="C28" s="214"/>
      <c r="D28" s="135"/>
      <c r="E28" s="126" t="str">
        <f>"（第"&amp;'【様式１】選挙運動費用収支報告書（表紙）'!$T$18&amp;"回）"</f>
        <v>（第1回）</v>
      </c>
      <c r="I28" s="93" t="s">
        <v>157</v>
      </c>
      <c r="K28" s="190" t="str">
        <f>'【様式１】選挙運動費用収支報告書（表紙）'!$T$18&amp;"回目提出"</f>
        <v>1回目提出</v>
      </c>
    </row>
    <row r="29" spans="1:13" ht="15" customHeight="1">
      <c r="A29" s="101" t="s">
        <v>1</v>
      </c>
      <c r="B29" s="127" t="s">
        <v>100</v>
      </c>
      <c r="C29" s="113" t="s">
        <v>16</v>
      </c>
      <c r="D29" s="233" t="s">
        <v>8</v>
      </c>
      <c r="E29" s="113" t="s">
        <v>18</v>
      </c>
      <c r="F29" s="113"/>
      <c r="G29" s="113"/>
      <c r="H29" s="238" t="s">
        <v>176</v>
      </c>
      <c r="I29" s="179" t="s">
        <v>7</v>
      </c>
      <c r="K29" s="190"/>
    </row>
    <row r="30" spans="1:13" ht="15" customHeight="1">
      <c r="A30" s="102"/>
      <c r="B30" s="114"/>
      <c r="C30" s="114"/>
      <c r="D30" s="157"/>
      <c r="E30" s="157" t="s">
        <v>3</v>
      </c>
      <c r="F30" s="157" t="s">
        <v>2</v>
      </c>
      <c r="G30" s="114" t="s">
        <v>38</v>
      </c>
      <c r="H30" s="239"/>
      <c r="I30" s="180"/>
      <c r="K30" s="190"/>
    </row>
    <row r="31" spans="1:13" ht="22.5" customHeight="1">
      <c r="A31" s="251"/>
      <c r="B31" s="128"/>
      <c r="C31" s="252"/>
      <c r="D31" s="253"/>
      <c r="E31" s="256"/>
      <c r="F31" s="257"/>
      <c r="G31" s="253"/>
      <c r="H31" s="259"/>
      <c r="I31" s="261"/>
      <c r="K31" s="190"/>
    </row>
    <row r="32" spans="1:13" ht="22.5" customHeight="1">
      <c r="A32" s="103"/>
      <c r="B32" s="128"/>
      <c r="C32" s="230"/>
      <c r="D32" s="254"/>
      <c r="E32" s="146"/>
      <c r="F32" s="258"/>
      <c r="G32" s="254"/>
      <c r="H32" s="240"/>
      <c r="I32" s="243"/>
      <c r="K32" s="190"/>
    </row>
    <row r="33" spans="1:11" ht="22.5" customHeight="1">
      <c r="A33" s="103"/>
      <c r="B33" s="128"/>
      <c r="C33" s="230"/>
      <c r="D33" s="165"/>
      <c r="E33" s="146"/>
      <c r="F33" s="258"/>
      <c r="G33" s="254"/>
      <c r="H33" s="171"/>
      <c r="I33" s="181"/>
      <c r="K33" s="190"/>
    </row>
    <row r="34" spans="1:11" ht="22.5" customHeight="1">
      <c r="A34" s="103"/>
      <c r="B34" s="128"/>
      <c r="C34" s="230"/>
      <c r="D34" s="254"/>
      <c r="E34" s="146"/>
      <c r="F34" s="258"/>
      <c r="G34" s="254"/>
      <c r="H34" s="171"/>
      <c r="I34" s="181"/>
      <c r="K34" s="190"/>
    </row>
    <row r="35" spans="1:11" ht="22.5" customHeight="1">
      <c r="A35" s="103"/>
      <c r="B35" s="128"/>
      <c r="C35" s="230"/>
      <c r="D35" s="165"/>
      <c r="E35" s="146"/>
      <c r="F35" s="258"/>
      <c r="G35" s="254"/>
      <c r="H35" s="171"/>
      <c r="I35" s="181"/>
      <c r="K35" s="190"/>
    </row>
    <row r="36" spans="1:11" ht="22.5" customHeight="1">
      <c r="A36" s="103"/>
      <c r="B36" s="128"/>
      <c r="C36" s="230"/>
      <c r="D36" s="255"/>
      <c r="E36" s="146"/>
      <c r="F36" s="258"/>
      <c r="G36" s="254"/>
      <c r="H36" s="171"/>
      <c r="I36" s="181"/>
      <c r="K36" s="190"/>
    </row>
    <row r="37" spans="1:11" ht="22.5" customHeight="1">
      <c r="A37" s="103"/>
      <c r="B37" s="128"/>
      <c r="C37" s="230"/>
      <c r="D37" s="255"/>
      <c r="E37" s="146"/>
      <c r="F37" s="258"/>
      <c r="G37" s="254"/>
      <c r="H37" s="171"/>
      <c r="I37" s="181"/>
      <c r="K37" s="190"/>
    </row>
    <row r="38" spans="1:11" ht="22.5" customHeight="1">
      <c r="A38" s="103"/>
      <c r="B38" s="128"/>
      <c r="C38" s="230"/>
      <c r="D38" s="254"/>
      <c r="E38" s="146"/>
      <c r="F38" s="258"/>
      <c r="G38" s="254"/>
      <c r="H38" s="171"/>
      <c r="I38" s="181"/>
      <c r="K38" s="190"/>
    </row>
    <row r="39" spans="1:11" ht="22.5" customHeight="1">
      <c r="A39" s="103"/>
      <c r="B39" s="128"/>
      <c r="C39" s="230"/>
      <c r="D39" s="254"/>
      <c r="E39" s="146"/>
      <c r="F39" s="258"/>
      <c r="G39" s="254"/>
      <c r="H39" s="171"/>
      <c r="I39" s="181"/>
      <c r="K39" s="190"/>
    </row>
    <row r="40" spans="1:11" ht="22.5" customHeight="1">
      <c r="A40" s="103"/>
      <c r="B40" s="128"/>
      <c r="C40" s="230"/>
      <c r="D40" s="254"/>
      <c r="E40" s="146"/>
      <c r="F40" s="258"/>
      <c r="G40" s="254"/>
      <c r="H40" s="171"/>
      <c r="I40" s="181"/>
      <c r="K40" s="190"/>
    </row>
    <row r="41" spans="1:11" ht="22.5" customHeight="1">
      <c r="A41" s="103"/>
      <c r="B41" s="128"/>
      <c r="C41" s="230"/>
      <c r="D41" s="254"/>
      <c r="E41" s="146"/>
      <c r="F41" s="258"/>
      <c r="G41" s="254"/>
      <c r="H41" s="171"/>
      <c r="I41" s="181"/>
      <c r="K41" s="190"/>
    </row>
    <row r="42" spans="1:11" ht="22.5" customHeight="1">
      <c r="A42" s="103"/>
      <c r="B42" s="128"/>
      <c r="C42" s="230"/>
      <c r="D42" s="254"/>
      <c r="E42" s="146"/>
      <c r="F42" s="258"/>
      <c r="G42" s="254"/>
      <c r="H42" s="171"/>
      <c r="I42" s="181"/>
      <c r="K42" s="190"/>
    </row>
    <row r="43" spans="1:11" ht="22.5" customHeight="1">
      <c r="A43" s="103"/>
      <c r="B43" s="128"/>
      <c r="C43" s="230"/>
      <c r="D43" s="254"/>
      <c r="E43" s="146"/>
      <c r="F43" s="258"/>
      <c r="G43" s="254"/>
      <c r="H43" s="171"/>
      <c r="I43" s="181"/>
    </row>
    <row r="44" spans="1:11" ht="22.5" customHeight="1">
      <c r="A44" s="103"/>
      <c r="B44" s="128"/>
      <c r="C44" s="230"/>
      <c r="D44" s="254"/>
      <c r="E44" s="146"/>
      <c r="F44" s="258"/>
      <c r="G44" s="254"/>
      <c r="H44" s="171"/>
      <c r="I44" s="181"/>
    </row>
    <row r="45" spans="1:11" ht="22.5" customHeight="1">
      <c r="A45" s="103"/>
      <c r="B45" s="128"/>
      <c r="C45" s="230"/>
      <c r="D45" s="254"/>
      <c r="E45" s="146"/>
      <c r="F45" s="258"/>
      <c r="G45" s="254"/>
      <c r="H45" s="171"/>
      <c r="I45" s="181"/>
    </row>
    <row r="46" spans="1:11" ht="22.5" customHeight="1">
      <c r="A46" s="103"/>
      <c r="B46" s="128"/>
      <c r="C46" s="230"/>
      <c r="D46" s="254"/>
      <c r="E46" s="146"/>
      <c r="F46" s="258"/>
      <c r="G46" s="254"/>
      <c r="H46" s="171"/>
      <c r="I46" s="181"/>
    </row>
    <row r="47" spans="1:11" ht="22.5" customHeight="1">
      <c r="A47" s="103"/>
      <c r="B47" s="128"/>
      <c r="C47" s="230"/>
      <c r="D47" s="254"/>
      <c r="E47" s="146"/>
      <c r="F47" s="258"/>
      <c r="G47" s="254"/>
      <c r="H47" s="171"/>
      <c r="I47" s="181"/>
    </row>
    <row r="48" spans="1:11" ht="22.5" customHeight="1">
      <c r="A48" s="103"/>
      <c r="B48" s="128"/>
      <c r="C48" s="230"/>
      <c r="D48" s="254"/>
      <c r="E48" s="146"/>
      <c r="F48" s="258"/>
      <c r="G48" s="254"/>
      <c r="H48" s="171"/>
      <c r="I48" s="181"/>
    </row>
    <row r="49" spans="1:13" ht="22.5" customHeight="1">
      <c r="A49" s="103"/>
      <c r="B49" s="128"/>
      <c r="C49" s="230"/>
      <c r="D49" s="254"/>
      <c r="E49" s="146"/>
      <c r="F49" s="258"/>
      <c r="G49" s="254"/>
      <c r="H49" s="171"/>
      <c r="I49" s="181"/>
    </row>
    <row r="50" spans="1:13" ht="22.5" customHeight="1">
      <c r="A50" s="226"/>
      <c r="B50" s="128"/>
      <c r="C50" s="230"/>
      <c r="D50" s="254"/>
      <c r="E50" s="146"/>
      <c r="F50" s="258"/>
      <c r="G50" s="254"/>
      <c r="H50" s="171"/>
      <c r="I50" s="181"/>
    </row>
    <row r="51" spans="1:13" ht="22.5" customHeight="1">
      <c r="A51" s="103"/>
      <c r="B51" s="128"/>
      <c r="C51" s="230"/>
      <c r="D51" s="254"/>
      <c r="E51" s="146"/>
      <c r="F51" s="146"/>
      <c r="G51" s="254"/>
      <c r="H51" s="171"/>
      <c r="I51" s="181"/>
      <c r="K51" s="246">
        <f>SUMIF(C31:C53,"立候補準備",B31:B53)</f>
        <v>0</v>
      </c>
      <c r="L51" s="223" t="s">
        <v>39</v>
      </c>
    </row>
    <row r="52" spans="1:13" ht="22.5" customHeight="1">
      <c r="A52" s="103"/>
      <c r="B52" s="128"/>
      <c r="C52" s="230"/>
      <c r="D52" s="254"/>
      <c r="E52" s="146"/>
      <c r="F52" s="258"/>
      <c r="G52" s="254"/>
      <c r="H52" s="171"/>
      <c r="I52" s="181"/>
      <c r="K52" s="246">
        <f>SUMIF(C31:C53,"選 挙 運 動",B31:B53)</f>
        <v>0</v>
      </c>
      <c r="L52" s="223" t="s">
        <v>48</v>
      </c>
    </row>
    <row r="53" spans="1:13" ht="22.5" customHeight="1">
      <c r="A53" s="103"/>
      <c r="B53" s="228"/>
      <c r="C53" s="230"/>
      <c r="D53" s="254"/>
      <c r="E53" s="146"/>
      <c r="F53" s="258"/>
      <c r="G53" s="254"/>
      <c r="H53" s="171"/>
      <c r="I53" s="181"/>
      <c r="K53" s="246">
        <f>SUM(K51:K52)</f>
        <v>0</v>
      </c>
      <c r="M53" s="191"/>
    </row>
    <row r="54" spans="1:13" ht="18.75" customHeight="1">
      <c r="A54" s="227" t="s">
        <v>15</v>
      </c>
      <c r="B54" s="229">
        <f>SUM(B31:B53)</f>
        <v>0</v>
      </c>
      <c r="C54" s="231" t="s">
        <v>191</v>
      </c>
      <c r="D54" s="237"/>
      <c r="E54" s="235"/>
      <c r="F54" s="236"/>
      <c r="G54" s="237"/>
      <c r="H54" s="260"/>
      <c r="I54" s="245"/>
      <c r="K54" s="222" t="str">
        <f>IF(K53=B54,"OK","NG")</f>
        <v>OK</v>
      </c>
    </row>
    <row r="55" spans="1:13" ht="18.75" customHeight="1">
      <c r="A55" s="225" t="s">
        <v>198</v>
      </c>
      <c r="B55" s="126"/>
      <c r="C55" s="214"/>
      <c r="D55" s="135"/>
      <c r="E55" s="126" t="str">
        <f>"（第"&amp;'【様式１】選挙運動費用収支報告書（表紙）'!$T$18&amp;"回）"</f>
        <v>（第1回）</v>
      </c>
      <c r="I55" s="93" t="s">
        <v>157</v>
      </c>
      <c r="K55" s="190" t="str">
        <f>'【様式１】選挙運動費用収支報告書（表紙）'!$T$18&amp;"回目提出"</f>
        <v>1回目提出</v>
      </c>
    </row>
    <row r="56" spans="1:13" ht="15" customHeight="1">
      <c r="A56" s="101" t="s">
        <v>1</v>
      </c>
      <c r="B56" s="127" t="s">
        <v>100</v>
      </c>
      <c r="C56" s="113" t="s">
        <v>16</v>
      </c>
      <c r="D56" s="233" t="s">
        <v>8</v>
      </c>
      <c r="E56" s="113" t="s">
        <v>18</v>
      </c>
      <c r="F56" s="113"/>
      <c r="G56" s="113"/>
      <c r="H56" s="238" t="s">
        <v>176</v>
      </c>
      <c r="I56" s="179" t="s">
        <v>7</v>
      </c>
      <c r="K56" s="190"/>
    </row>
    <row r="57" spans="1:13" ht="15" customHeight="1">
      <c r="A57" s="102"/>
      <c r="B57" s="114"/>
      <c r="C57" s="114"/>
      <c r="D57" s="157"/>
      <c r="E57" s="157" t="s">
        <v>3</v>
      </c>
      <c r="F57" s="157" t="s">
        <v>2</v>
      </c>
      <c r="G57" s="114" t="s">
        <v>38</v>
      </c>
      <c r="H57" s="239"/>
      <c r="I57" s="180"/>
      <c r="K57" s="190"/>
    </row>
    <row r="58" spans="1:13" ht="22.5" customHeight="1">
      <c r="A58" s="251"/>
      <c r="B58" s="128"/>
      <c r="C58" s="252"/>
      <c r="D58" s="253"/>
      <c r="E58" s="256"/>
      <c r="F58" s="257"/>
      <c r="G58" s="253"/>
      <c r="H58" s="259"/>
      <c r="I58" s="261"/>
      <c r="K58" s="190"/>
    </row>
    <row r="59" spans="1:13" ht="22.5" customHeight="1">
      <c r="A59" s="103"/>
      <c r="B59" s="128"/>
      <c r="C59" s="230"/>
      <c r="D59" s="254"/>
      <c r="E59" s="146"/>
      <c r="F59" s="258"/>
      <c r="G59" s="254"/>
      <c r="H59" s="240"/>
      <c r="I59" s="243"/>
      <c r="K59" s="190"/>
    </row>
    <row r="60" spans="1:13" ht="22.5" customHeight="1">
      <c r="A60" s="103"/>
      <c r="B60" s="128"/>
      <c r="C60" s="230"/>
      <c r="D60" s="165"/>
      <c r="E60" s="146"/>
      <c r="F60" s="258"/>
      <c r="G60" s="254"/>
      <c r="H60" s="171"/>
      <c r="I60" s="181"/>
      <c r="K60" s="190"/>
    </row>
    <row r="61" spans="1:13" ht="22.5" customHeight="1">
      <c r="A61" s="103"/>
      <c r="B61" s="128"/>
      <c r="C61" s="230"/>
      <c r="D61" s="254"/>
      <c r="E61" s="146"/>
      <c r="F61" s="258"/>
      <c r="G61" s="254"/>
      <c r="H61" s="171"/>
      <c r="I61" s="181"/>
      <c r="K61" s="190"/>
    </row>
    <row r="62" spans="1:13" ht="22.5" customHeight="1">
      <c r="A62" s="103"/>
      <c r="B62" s="128"/>
      <c r="C62" s="230"/>
      <c r="D62" s="165"/>
      <c r="E62" s="146"/>
      <c r="F62" s="258"/>
      <c r="G62" s="254"/>
      <c r="H62" s="171"/>
      <c r="I62" s="181"/>
      <c r="K62" s="190"/>
    </row>
    <row r="63" spans="1:13" ht="22.5" customHeight="1">
      <c r="A63" s="103"/>
      <c r="B63" s="128"/>
      <c r="C63" s="230"/>
      <c r="D63" s="255"/>
      <c r="E63" s="146"/>
      <c r="F63" s="258"/>
      <c r="G63" s="254"/>
      <c r="H63" s="171"/>
      <c r="I63" s="181"/>
      <c r="K63" s="190"/>
    </row>
    <row r="64" spans="1:13" ht="22.5" customHeight="1">
      <c r="A64" s="103"/>
      <c r="B64" s="128"/>
      <c r="C64" s="230"/>
      <c r="D64" s="255"/>
      <c r="E64" s="146"/>
      <c r="F64" s="258"/>
      <c r="G64" s="254"/>
      <c r="H64" s="171"/>
      <c r="I64" s="181"/>
      <c r="K64" s="190"/>
    </row>
    <row r="65" spans="1:13" ht="22.5" customHeight="1">
      <c r="A65" s="103"/>
      <c r="B65" s="128"/>
      <c r="C65" s="230"/>
      <c r="D65" s="254"/>
      <c r="E65" s="146"/>
      <c r="F65" s="258"/>
      <c r="G65" s="254"/>
      <c r="H65" s="171"/>
      <c r="I65" s="181"/>
      <c r="K65" s="190"/>
    </row>
    <row r="66" spans="1:13" ht="22.5" customHeight="1">
      <c r="A66" s="103"/>
      <c r="B66" s="128"/>
      <c r="C66" s="230"/>
      <c r="D66" s="254"/>
      <c r="E66" s="146"/>
      <c r="F66" s="258"/>
      <c r="G66" s="254"/>
      <c r="H66" s="171"/>
      <c r="I66" s="181"/>
      <c r="K66" s="190"/>
    </row>
    <row r="67" spans="1:13" ht="22.5" customHeight="1">
      <c r="A67" s="103"/>
      <c r="B67" s="128"/>
      <c r="C67" s="230"/>
      <c r="D67" s="254"/>
      <c r="E67" s="146"/>
      <c r="F67" s="258"/>
      <c r="G67" s="254"/>
      <c r="H67" s="171"/>
      <c r="I67" s="181"/>
      <c r="K67" s="190"/>
    </row>
    <row r="68" spans="1:13" ht="22.5" customHeight="1">
      <c r="A68" s="103"/>
      <c r="B68" s="128"/>
      <c r="C68" s="230"/>
      <c r="D68" s="254"/>
      <c r="E68" s="146"/>
      <c r="F68" s="258"/>
      <c r="G68" s="254"/>
      <c r="H68" s="171"/>
      <c r="I68" s="181"/>
      <c r="K68" s="190"/>
    </row>
    <row r="69" spans="1:13" ht="22.5" customHeight="1">
      <c r="A69" s="103"/>
      <c r="B69" s="128"/>
      <c r="C69" s="230"/>
      <c r="D69" s="254"/>
      <c r="E69" s="146"/>
      <c r="F69" s="258"/>
      <c r="G69" s="254"/>
      <c r="H69" s="171"/>
      <c r="I69" s="181"/>
      <c r="K69" s="190"/>
    </row>
    <row r="70" spans="1:13" ht="22.5" customHeight="1">
      <c r="A70" s="103"/>
      <c r="B70" s="128"/>
      <c r="C70" s="230"/>
      <c r="D70" s="254"/>
      <c r="E70" s="146"/>
      <c r="F70" s="258"/>
      <c r="G70" s="254"/>
      <c r="H70" s="171"/>
      <c r="I70" s="181"/>
    </row>
    <row r="71" spans="1:13" ht="22.5" customHeight="1">
      <c r="A71" s="103"/>
      <c r="B71" s="128"/>
      <c r="C71" s="230"/>
      <c r="D71" s="254"/>
      <c r="E71" s="146"/>
      <c r="F71" s="258"/>
      <c r="G71" s="254"/>
      <c r="H71" s="171"/>
      <c r="I71" s="181"/>
    </row>
    <row r="72" spans="1:13" ht="22.5" customHeight="1">
      <c r="A72" s="103"/>
      <c r="B72" s="128"/>
      <c r="C72" s="230"/>
      <c r="D72" s="254"/>
      <c r="E72" s="146"/>
      <c r="F72" s="258"/>
      <c r="G72" s="254"/>
      <c r="H72" s="171"/>
      <c r="I72" s="181"/>
    </row>
    <row r="73" spans="1:13" ht="22.5" customHeight="1">
      <c r="A73" s="103"/>
      <c r="B73" s="128"/>
      <c r="C73" s="230"/>
      <c r="D73" s="254"/>
      <c r="E73" s="146"/>
      <c r="F73" s="258"/>
      <c r="G73" s="254"/>
      <c r="H73" s="171"/>
      <c r="I73" s="181"/>
    </row>
    <row r="74" spans="1:13" ht="22.5" customHeight="1">
      <c r="A74" s="103"/>
      <c r="B74" s="128"/>
      <c r="C74" s="230"/>
      <c r="D74" s="254"/>
      <c r="E74" s="146"/>
      <c r="F74" s="258"/>
      <c r="G74" s="254"/>
      <c r="H74" s="171"/>
      <c r="I74" s="181"/>
    </row>
    <row r="75" spans="1:13" ht="22.5" customHeight="1">
      <c r="A75" s="103"/>
      <c r="B75" s="128"/>
      <c r="C75" s="230"/>
      <c r="D75" s="254"/>
      <c r="E75" s="146"/>
      <c r="F75" s="258"/>
      <c r="G75" s="254"/>
      <c r="H75" s="171"/>
      <c r="I75" s="181"/>
    </row>
    <row r="76" spans="1:13" ht="22.5" customHeight="1">
      <c r="A76" s="103"/>
      <c r="B76" s="128"/>
      <c r="C76" s="230"/>
      <c r="D76" s="254"/>
      <c r="E76" s="146"/>
      <c r="F76" s="258"/>
      <c r="G76" s="254"/>
      <c r="H76" s="171"/>
      <c r="I76" s="181"/>
    </row>
    <row r="77" spans="1:13" ht="22.5" customHeight="1">
      <c r="A77" s="226"/>
      <c r="B77" s="128"/>
      <c r="C77" s="230"/>
      <c r="D77" s="254"/>
      <c r="E77" s="146"/>
      <c r="F77" s="258"/>
      <c r="G77" s="254"/>
      <c r="H77" s="171"/>
      <c r="I77" s="181"/>
    </row>
    <row r="78" spans="1:13" ht="22.5" customHeight="1">
      <c r="A78" s="103"/>
      <c r="B78" s="128"/>
      <c r="C78" s="230"/>
      <c r="D78" s="254"/>
      <c r="E78" s="146"/>
      <c r="F78" s="146"/>
      <c r="G78" s="254"/>
      <c r="H78" s="171"/>
      <c r="I78" s="181"/>
      <c r="K78" s="246">
        <f>SUMIF(C58:C80,"立候補準備",B58:B80)</f>
        <v>0</v>
      </c>
      <c r="L78" s="223" t="s">
        <v>39</v>
      </c>
    </row>
    <row r="79" spans="1:13" ht="22.5" customHeight="1">
      <c r="A79" s="103"/>
      <c r="B79" s="128"/>
      <c r="C79" s="230"/>
      <c r="D79" s="254"/>
      <c r="E79" s="146"/>
      <c r="F79" s="258"/>
      <c r="G79" s="254"/>
      <c r="H79" s="171"/>
      <c r="I79" s="181"/>
      <c r="K79" s="246">
        <f>SUMIF(C58:C80,"選 挙 運 動",B58:B80)</f>
        <v>0</v>
      </c>
      <c r="L79" s="223" t="s">
        <v>48</v>
      </c>
    </row>
    <row r="80" spans="1:13" ht="22.5" customHeight="1">
      <c r="A80" s="103"/>
      <c r="B80" s="228"/>
      <c r="C80" s="230"/>
      <c r="D80" s="254"/>
      <c r="E80" s="146"/>
      <c r="F80" s="258"/>
      <c r="G80" s="254"/>
      <c r="H80" s="171"/>
      <c r="I80" s="181"/>
      <c r="K80" s="246">
        <f>SUM(K78:K79)</f>
        <v>0</v>
      </c>
      <c r="M80" s="191"/>
    </row>
    <row r="81" spans="1:11" ht="18.75" customHeight="1">
      <c r="A81" s="227" t="s">
        <v>15</v>
      </c>
      <c r="B81" s="229">
        <f>SUM(B58:B80)</f>
        <v>0</v>
      </c>
      <c r="C81" s="231" t="s">
        <v>169</v>
      </c>
      <c r="D81" s="237"/>
      <c r="E81" s="235"/>
      <c r="F81" s="236"/>
      <c r="G81" s="237"/>
      <c r="H81" s="260"/>
      <c r="I81" s="245"/>
      <c r="K81" s="222" t="str">
        <f>IF(K80=B81,"OK","NG")</f>
        <v>OK</v>
      </c>
    </row>
    <row r="82" spans="1:11" ht="18.75" customHeight="1">
      <c r="A82" s="225" t="s">
        <v>198</v>
      </c>
      <c r="B82" s="126"/>
      <c r="C82" s="214"/>
      <c r="D82" s="135"/>
      <c r="E82" s="126" t="str">
        <f>"（第"&amp;'【様式１】選挙運動費用収支報告書（表紙）'!$T$18&amp;"回）"</f>
        <v>（第1回）</v>
      </c>
      <c r="I82" s="93" t="s">
        <v>157</v>
      </c>
      <c r="K82" s="190" t="str">
        <f>'【様式１】選挙運動費用収支報告書（表紙）'!$T$18&amp;"回目提出"</f>
        <v>1回目提出</v>
      </c>
    </row>
    <row r="83" spans="1:11" ht="15" customHeight="1">
      <c r="A83" s="101" t="s">
        <v>1</v>
      </c>
      <c r="B83" s="127" t="s">
        <v>100</v>
      </c>
      <c r="C83" s="113" t="s">
        <v>16</v>
      </c>
      <c r="D83" s="233" t="s">
        <v>8</v>
      </c>
      <c r="E83" s="113" t="s">
        <v>18</v>
      </c>
      <c r="F83" s="113"/>
      <c r="G83" s="113"/>
      <c r="H83" s="238" t="s">
        <v>176</v>
      </c>
      <c r="I83" s="179" t="s">
        <v>7</v>
      </c>
      <c r="K83" s="190"/>
    </row>
    <row r="84" spans="1:11" ht="15" customHeight="1">
      <c r="A84" s="102"/>
      <c r="B84" s="114"/>
      <c r="C84" s="114"/>
      <c r="D84" s="157"/>
      <c r="E84" s="157" t="s">
        <v>3</v>
      </c>
      <c r="F84" s="157" t="s">
        <v>2</v>
      </c>
      <c r="G84" s="114" t="s">
        <v>38</v>
      </c>
      <c r="H84" s="239"/>
      <c r="I84" s="180"/>
      <c r="K84" s="190"/>
    </row>
    <row r="85" spans="1:11" ht="22.5" customHeight="1">
      <c r="A85" s="251"/>
      <c r="B85" s="128"/>
      <c r="C85" s="252"/>
      <c r="D85" s="253"/>
      <c r="E85" s="256"/>
      <c r="F85" s="257"/>
      <c r="G85" s="253"/>
      <c r="H85" s="259"/>
      <c r="I85" s="261"/>
      <c r="K85" s="190"/>
    </row>
    <row r="86" spans="1:11" ht="22.5" customHeight="1">
      <c r="A86" s="103"/>
      <c r="B86" s="128"/>
      <c r="C86" s="230"/>
      <c r="D86" s="254"/>
      <c r="E86" s="146"/>
      <c r="F86" s="258"/>
      <c r="G86" s="254"/>
      <c r="H86" s="240"/>
      <c r="I86" s="243"/>
      <c r="K86" s="190"/>
    </row>
    <row r="87" spans="1:11" ht="22.5" customHeight="1">
      <c r="A87" s="103"/>
      <c r="B87" s="128"/>
      <c r="C87" s="230"/>
      <c r="D87" s="165"/>
      <c r="E87" s="146"/>
      <c r="F87" s="258"/>
      <c r="G87" s="254"/>
      <c r="H87" s="171"/>
      <c r="I87" s="181"/>
      <c r="K87" s="190"/>
    </row>
    <row r="88" spans="1:11" ht="22.5" customHeight="1">
      <c r="A88" s="103"/>
      <c r="B88" s="128"/>
      <c r="C88" s="230"/>
      <c r="D88" s="254"/>
      <c r="E88" s="146"/>
      <c r="F88" s="258"/>
      <c r="G88" s="254"/>
      <c r="H88" s="171"/>
      <c r="I88" s="181"/>
      <c r="K88" s="190"/>
    </row>
    <row r="89" spans="1:11" ht="22.5" customHeight="1">
      <c r="A89" s="103"/>
      <c r="B89" s="128"/>
      <c r="C89" s="230"/>
      <c r="D89" s="165"/>
      <c r="E89" s="146"/>
      <c r="F89" s="258"/>
      <c r="G89" s="254"/>
      <c r="H89" s="171"/>
      <c r="I89" s="181"/>
      <c r="K89" s="190"/>
    </row>
    <row r="90" spans="1:11" ht="22.5" customHeight="1">
      <c r="A90" s="103"/>
      <c r="B90" s="128"/>
      <c r="C90" s="230"/>
      <c r="D90" s="255"/>
      <c r="E90" s="146"/>
      <c r="F90" s="258"/>
      <c r="G90" s="254"/>
      <c r="H90" s="171"/>
      <c r="I90" s="181"/>
      <c r="K90" s="190"/>
    </row>
    <row r="91" spans="1:11" ht="22.5" customHeight="1">
      <c r="A91" s="103"/>
      <c r="B91" s="128"/>
      <c r="C91" s="230"/>
      <c r="D91" s="255"/>
      <c r="E91" s="146"/>
      <c r="F91" s="258"/>
      <c r="G91" s="254"/>
      <c r="H91" s="171"/>
      <c r="I91" s="181"/>
      <c r="K91" s="190"/>
    </row>
    <row r="92" spans="1:11" ht="22.5" customHeight="1">
      <c r="A92" s="103"/>
      <c r="B92" s="128"/>
      <c r="C92" s="230"/>
      <c r="D92" s="254"/>
      <c r="E92" s="146"/>
      <c r="F92" s="258"/>
      <c r="G92" s="254"/>
      <c r="H92" s="171"/>
      <c r="I92" s="181"/>
      <c r="K92" s="190"/>
    </row>
    <row r="93" spans="1:11" ht="22.5" customHeight="1">
      <c r="A93" s="103"/>
      <c r="B93" s="128"/>
      <c r="C93" s="230"/>
      <c r="D93" s="254"/>
      <c r="E93" s="146"/>
      <c r="F93" s="258"/>
      <c r="G93" s="254"/>
      <c r="H93" s="171"/>
      <c r="I93" s="181"/>
      <c r="K93" s="190"/>
    </row>
    <row r="94" spans="1:11" ht="22.5" customHeight="1">
      <c r="A94" s="103"/>
      <c r="B94" s="128"/>
      <c r="C94" s="230"/>
      <c r="D94" s="254"/>
      <c r="E94" s="146"/>
      <c r="F94" s="258"/>
      <c r="G94" s="254"/>
      <c r="H94" s="171"/>
      <c r="I94" s="181"/>
      <c r="K94" s="190"/>
    </row>
    <row r="95" spans="1:11" ht="22.5" customHeight="1">
      <c r="A95" s="103"/>
      <c r="B95" s="128"/>
      <c r="C95" s="230"/>
      <c r="D95" s="254"/>
      <c r="E95" s="146"/>
      <c r="F95" s="258"/>
      <c r="G95" s="254"/>
      <c r="H95" s="171"/>
      <c r="I95" s="181"/>
      <c r="K95" s="190"/>
    </row>
    <row r="96" spans="1:11" ht="22.5" customHeight="1">
      <c r="A96" s="103"/>
      <c r="B96" s="128"/>
      <c r="C96" s="230"/>
      <c r="D96" s="254"/>
      <c r="E96" s="146"/>
      <c r="F96" s="258"/>
      <c r="G96" s="254"/>
      <c r="H96" s="171"/>
      <c r="I96" s="181"/>
      <c r="K96" s="190"/>
    </row>
    <row r="97" spans="1:13" ht="22.5" customHeight="1">
      <c r="A97" s="103"/>
      <c r="B97" s="128"/>
      <c r="C97" s="230"/>
      <c r="D97" s="254"/>
      <c r="E97" s="146"/>
      <c r="F97" s="258"/>
      <c r="G97" s="254"/>
      <c r="H97" s="171"/>
      <c r="I97" s="181"/>
    </row>
    <row r="98" spans="1:13" ht="22.5" customHeight="1">
      <c r="A98" s="103"/>
      <c r="B98" s="128"/>
      <c r="C98" s="230"/>
      <c r="D98" s="254"/>
      <c r="E98" s="146"/>
      <c r="F98" s="258"/>
      <c r="G98" s="254"/>
      <c r="H98" s="171"/>
      <c r="I98" s="181"/>
    </row>
    <row r="99" spans="1:13" ht="22.5" customHeight="1">
      <c r="A99" s="103"/>
      <c r="B99" s="128"/>
      <c r="C99" s="230"/>
      <c r="D99" s="254"/>
      <c r="E99" s="146"/>
      <c r="F99" s="258"/>
      <c r="G99" s="254"/>
      <c r="H99" s="171"/>
      <c r="I99" s="181"/>
    </row>
    <row r="100" spans="1:13" ht="22.5" customHeight="1">
      <c r="A100" s="103"/>
      <c r="B100" s="128"/>
      <c r="C100" s="230"/>
      <c r="D100" s="254"/>
      <c r="E100" s="146"/>
      <c r="F100" s="258"/>
      <c r="G100" s="254"/>
      <c r="H100" s="171"/>
      <c r="I100" s="181"/>
    </row>
    <row r="101" spans="1:13" ht="22.5" customHeight="1">
      <c r="A101" s="103"/>
      <c r="B101" s="128"/>
      <c r="C101" s="230"/>
      <c r="D101" s="254"/>
      <c r="E101" s="146"/>
      <c r="F101" s="258"/>
      <c r="G101" s="254"/>
      <c r="H101" s="171"/>
      <c r="I101" s="181"/>
    </row>
    <row r="102" spans="1:13" ht="22.5" customHeight="1">
      <c r="A102" s="103"/>
      <c r="B102" s="128"/>
      <c r="C102" s="230"/>
      <c r="D102" s="254"/>
      <c r="E102" s="146"/>
      <c r="F102" s="258"/>
      <c r="G102" s="254"/>
      <c r="H102" s="171"/>
      <c r="I102" s="181"/>
    </row>
    <row r="103" spans="1:13" ht="22.5" customHeight="1">
      <c r="A103" s="103"/>
      <c r="B103" s="128"/>
      <c r="C103" s="230"/>
      <c r="D103" s="254"/>
      <c r="E103" s="146"/>
      <c r="F103" s="258"/>
      <c r="G103" s="254"/>
      <c r="H103" s="171"/>
      <c r="I103" s="181"/>
    </row>
    <row r="104" spans="1:13" ht="22.5" customHeight="1">
      <c r="A104" s="226"/>
      <c r="B104" s="128"/>
      <c r="C104" s="230"/>
      <c r="D104" s="254"/>
      <c r="E104" s="146"/>
      <c r="F104" s="258"/>
      <c r="G104" s="254"/>
      <c r="H104" s="171"/>
      <c r="I104" s="181"/>
    </row>
    <row r="105" spans="1:13" ht="22.5" customHeight="1">
      <c r="A105" s="103"/>
      <c r="B105" s="128"/>
      <c r="C105" s="230"/>
      <c r="D105" s="254"/>
      <c r="E105" s="146"/>
      <c r="F105" s="146"/>
      <c r="G105" s="254"/>
      <c r="H105" s="171"/>
      <c r="I105" s="181"/>
      <c r="K105" s="246">
        <f>SUMIF(C85:C107,"立候補準備",B85:B107)</f>
        <v>0</v>
      </c>
      <c r="L105" s="223" t="s">
        <v>39</v>
      </c>
    </row>
    <row r="106" spans="1:13" ht="22.5" customHeight="1">
      <c r="A106" s="103"/>
      <c r="B106" s="128"/>
      <c r="C106" s="230"/>
      <c r="D106" s="254"/>
      <c r="E106" s="146"/>
      <c r="F106" s="258"/>
      <c r="G106" s="254"/>
      <c r="H106" s="171"/>
      <c r="I106" s="181"/>
      <c r="K106" s="246">
        <f>SUMIF(C85:C107,"選 挙 運 動",B85:B107)</f>
        <v>0</v>
      </c>
      <c r="L106" s="223" t="s">
        <v>48</v>
      </c>
    </row>
    <row r="107" spans="1:13" ht="22.5" customHeight="1">
      <c r="A107" s="103"/>
      <c r="B107" s="228"/>
      <c r="C107" s="230"/>
      <c r="D107" s="254"/>
      <c r="E107" s="146"/>
      <c r="F107" s="258"/>
      <c r="G107" s="254"/>
      <c r="H107" s="171"/>
      <c r="I107" s="181"/>
      <c r="K107" s="246">
        <f>SUM(K105:K106)</f>
        <v>0</v>
      </c>
      <c r="M107" s="191"/>
    </row>
    <row r="108" spans="1:13" ht="18.75" customHeight="1">
      <c r="A108" s="227" t="s">
        <v>15</v>
      </c>
      <c r="B108" s="229">
        <f>SUM(B85:B107)</f>
        <v>0</v>
      </c>
      <c r="C108" s="231" t="s">
        <v>192</v>
      </c>
      <c r="D108" s="237"/>
      <c r="E108" s="235"/>
      <c r="F108" s="236"/>
      <c r="G108" s="237"/>
      <c r="H108" s="260"/>
      <c r="I108" s="245"/>
      <c r="K108" s="222" t="str">
        <f>IF(K107=B108,"OK","NG")</f>
        <v>OK</v>
      </c>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1">
    <dataValidation type="list" allowBlank="1" showDropDown="0" showInputMessage="1" showErrorMessage="1" sqref="C58:C80 C85:C107 C4:C26 C31:C53">
      <formula1>$L$24:$L$25</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tabColor rgb="FF002060"/>
  </sheetPr>
  <dimension ref="A1:L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99"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6384" width="9" style="99"/>
  </cols>
  <sheetData>
    <row r="1" spans="1:11" ht="18.75" customHeight="1">
      <c r="A1" s="225" t="s">
        <v>175</v>
      </c>
      <c r="B1" s="126"/>
      <c r="C1" s="214"/>
      <c r="D1" s="135"/>
      <c r="E1" s="126" t="str">
        <f>"（第"&amp;'【様式１】選挙運動費用収支報告書（表紙）'!$T$18&amp;"回）"</f>
        <v>（第1回）</v>
      </c>
      <c r="I1" s="93" t="s">
        <v>180</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251"/>
      <c r="B4" s="128"/>
      <c r="C4" s="252"/>
      <c r="D4" s="253"/>
      <c r="E4" s="256"/>
      <c r="F4" s="257"/>
      <c r="G4" s="253"/>
      <c r="H4" s="267"/>
      <c r="I4" s="269"/>
      <c r="K4" s="190"/>
    </row>
    <row r="5" spans="1:11" ht="22.5" customHeight="1">
      <c r="A5" s="103"/>
      <c r="B5" s="128"/>
      <c r="C5" s="230"/>
      <c r="D5" s="165"/>
      <c r="E5" s="146"/>
      <c r="F5" s="258"/>
      <c r="G5" s="254"/>
      <c r="H5" s="171"/>
      <c r="I5" s="181"/>
      <c r="K5" s="190"/>
    </row>
    <row r="6" spans="1:11" ht="22.5" customHeight="1">
      <c r="A6" s="103"/>
      <c r="B6" s="128"/>
      <c r="C6" s="230"/>
      <c r="D6" s="254"/>
      <c r="E6" s="146"/>
      <c r="F6" s="258"/>
      <c r="G6" s="254"/>
      <c r="H6" s="171"/>
      <c r="I6" s="181"/>
      <c r="K6" s="190"/>
    </row>
    <row r="7" spans="1:11" ht="22.5" customHeight="1">
      <c r="A7" s="103"/>
      <c r="B7" s="128"/>
      <c r="C7" s="230"/>
      <c r="D7" s="165"/>
      <c r="E7" s="146"/>
      <c r="F7" s="258"/>
      <c r="G7" s="254"/>
      <c r="H7" s="171"/>
      <c r="I7" s="181"/>
      <c r="K7" s="190"/>
    </row>
    <row r="8" spans="1:11" ht="22.5" customHeight="1">
      <c r="A8" s="103"/>
      <c r="B8" s="128"/>
      <c r="C8" s="230"/>
      <c r="D8" s="255"/>
      <c r="E8" s="146"/>
      <c r="F8" s="258"/>
      <c r="G8" s="254"/>
      <c r="H8" s="171"/>
      <c r="I8" s="181"/>
      <c r="K8" s="190"/>
    </row>
    <row r="9" spans="1:11" ht="22.5" customHeight="1">
      <c r="A9" s="103"/>
      <c r="B9" s="128"/>
      <c r="C9" s="230"/>
      <c r="D9" s="254"/>
      <c r="E9" s="146"/>
      <c r="F9" s="258"/>
      <c r="G9" s="254"/>
      <c r="H9" s="171"/>
      <c r="I9" s="181"/>
      <c r="K9" s="190"/>
    </row>
    <row r="10" spans="1:11" ht="22.5" customHeight="1">
      <c r="A10" s="103"/>
      <c r="B10" s="128"/>
      <c r="C10" s="230"/>
      <c r="D10" s="254"/>
      <c r="E10" s="146"/>
      <c r="F10" s="258"/>
      <c r="G10" s="254"/>
      <c r="H10" s="171"/>
      <c r="I10" s="181"/>
      <c r="K10" s="190"/>
    </row>
    <row r="11" spans="1:11" ht="22.5" customHeight="1">
      <c r="A11" s="103"/>
      <c r="B11" s="128"/>
      <c r="C11" s="230"/>
      <c r="D11" s="254"/>
      <c r="E11" s="146"/>
      <c r="F11" s="258"/>
      <c r="G11" s="254"/>
      <c r="H11" s="171"/>
      <c r="I11" s="181"/>
      <c r="K11" s="190"/>
    </row>
    <row r="12" spans="1:11" ht="22.5" customHeight="1">
      <c r="A12" s="103"/>
      <c r="B12" s="128"/>
      <c r="C12" s="230"/>
      <c r="D12" s="254"/>
      <c r="E12" s="146"/>
      <c r="F12" s="258"/>
      <c r="G12" s="254"/>
      <c r="H12" s="171"/>
      <c r="I12" s="181"/>
      <c r="K12" s="190"/>
    </row>
    <row r="13" spans="1:11" ht="22.5" customHeight="1">
      <c r="A13" s="103"/>
      <c r="B13" s="128"/>
      <c r="C13" s="230"/>
      <c r="D13" s="254"/>
      <c r="E13" s="146"/>
      <c r="F13" s="258"/>
      <c r="G13" s="254"/>
      <c r="H13" s="171"/>
      <c r="I13" s="181"/>
      <c r="K13" s="190"/>
    </row>
    <row r="14" spans="1:11" ht="22.5" customHeight="1">
      <c r="A14" s="103"/>
      <c r="B14" s="128"/>
      <c r="C14" s="230"/>
      <c r="D14" s="254"/>
      <c r="E14" s="146"/>
      <c r="F14" s="258"/>
      <c r="G14" s="254"/>
      <c r="H14" s="171"/>
      <c r="I14" s="181"/>
      <c r="K14" s="190"/>
    </row>
    <row r="15" spans="1:11" ht="22.5" customHeight="1">
      <c r="A15" s="103"/>
      <c r="B15" s="128"/>
      <c r="C15" s="230"/>
      <c r="D15" s="254"/>
      <c r="E15" s="146"/>
      <c r="F15" s="146"/>
      <c r="G15" s="165"/>
      <c r="H15" s="240"/>
      <c r="I15" s="181"/>
      <c r="K15" s="190"/>
    </row>
    <row r="16" spans="1:11" ht="22.5" customHeight="1">
      <c r="A16" s="103"/>
      <c r="B16" s="128"/>
      <c r="C16" s="230"/>
      <c r="D16" s="165"/>
      <c r="E16" s="146"/>
      <c r="F16" s="258"/>
      <c r="G16" s="254"/>
      <c r="H16" s="171"/>
      <c r="I16" s="181"/>
    </row>
    <row r="17" spans="1:12" ht="22.5" customHeight="1">
      <c r="A17" s="103"/>
      <c r="B17" s="128"/>
      <c r="C17" s="230"/>
      <c r="D17" s="263"/>
      <c r="E17" s="265"/>
      <c r="F17" s="265"/>
      <c r="G17" s="264"/>
      <c r="H17" s="268"/>
      <c r="I17" s="270"/>
    </row>
    <row r="18" spans="1:12" ht="22.5" customHeight="1">
      <c r="A18" s="103"/>
      <c r="B18" s="128"/>
      <c r="C18" s="230"/>
      <c r="D18" s="254"/>
      <c r="E18" s="146"/>
      <c r="F18" s="258"/>
      <c r="G18" s="254"/>
      <c r="H18" s="171"/>
      <c r="I18" s="181"/>
    </row>
    <row r="19" spans="1:12" ht="22.5" customHeight="1">
      <c r="A19" s="103"/>
      <c r="B19" s="128"/>
      <c r="C19" s="230"/>
      <c r="D19" s="254"/>
      <c r="E19" s="146"/>
      <c r="F19" s="258"/>
      <c r="G19" s="254"/>
      <c r="H19" s="171"/>
      <c r="I19" s="181"/>
    </row>
    <row r="20" spans="1:12" ht="22.5" customHeight="1">
      <c r="A20" s="103"/>
      <c r="B20" s="128"/>
      <c r="C20" s="230"/>
      <c r="D20" s="254"/>
      <c r="E20" s="146"/>
      <c r="F20" s="258"/>
      <c r="G20" s="254"/>
      <c r="H20" s="171"/>
      <c r="I20" s="181"/>
    </row>
    <row r="21" spans="1:12" ht="22.5" customHeight="1">
      <c r="A21" s="103"/>
      <c r="B21" s="128"/>
      <c r="C21" s="230"/>
      <c r="D21" s="254"/>
      <c r="E21" s="146"/>
      <c r="F21" s="258"/>
      <c r="G21" s="254"/>
      <c r="H21" s="171"/>
      <c r="I21" s="181"/>
    </row>
    <row r="22" spans="1:12" ht="22.5" customHeight="1">
      <c r="A22" s="103"/>
      <c r="B22" s="128"/>
      <c r="C22" s="230"/>
      <c r="D22" s="254"/>
      <c r="E22" s="146"/>
      <c r="F22" s="258"/>
      <c r="G22" s="254"/>
      <c r="H22" s="171"/>
      <c r="I22" s="181"/>
    </row>
    <row r="23" spans="1:12" ht="22.5" customHeight="1">
      <c r="A23" s="103"/>
      <c r="B23" s="128"/>
      <c r="C23" s="230"/>
      <c r="D23" s="254"/>
      <c r="E23" s="146"/>
      <c r="F23" s="258"/>
      <c r="G23" s="254"/>
      <c r="H23" s="171"/>
      <c r="I23" s="181"/>
    </row>
    <row r="24" spans="1:12" ht="22.5" customHeight="1">
      <c r="A24" s="103"/>
      <c r="B24" s="128"/>
      <c r="C24" s="230"/>
      <c r="D24" s="254"/>
      <c r="E24" s="146"/>
      <c r="F24" s="258"/>
      <c r="G24" s="254"/>
      <c r="H24" s="171"/>
      <c r="I24" s="181"/>
      <c r="K24" s="246">
        <f>SUMIF(C4:C26,"立候補準備",B4:B26)</f>
        <v>0</v>
      </c>
      <c r="L24" s="223" t="s">
        <v>39</v>
      </c>
    </row>
    <row r="25" spans="1:12" ht="22.5" customHeight="1">
      <c r="A25" s="103"/>
      <c r="B25" s="128"/>
      <c r="C25" s="230"/>
      <c r="D25" s="254"/>
      <c r="E25" s="146"/>
      <c r="F25" s="258"/>
      <c r="G25" s="254"/>
      <c r="H25" s="171"/>
      <c r="I25" s="181"/>
      <c r="K25" s="246">
        <f>SUMIF(C4:C26,"選 挙 運 動",B4:B26)</f>
        <v>0</v>
      </c>
      <c r="L25" s="223" t="s">
        <v>48</v>
      </c>
    </row>
    <row r="26" spans="1:12" ht="22.5" customHeight="1">
      <c r="A26" s="103"/>
      <c r="B26" s="228"/>
      <c r="C26" s="230"/>
      <c r="D26" s="264"/>
      <c r="E26" s="265"/>
      <c r="F26" s="266"/>
      <c r="G26" s="264"/>
      <c r="H26" s="268"/>
      <c r="I26" s="270"/>
      <c r="K26" s="246">
        <f>SUM(K24:K25)</f>
        <v>0</v>
      </c>
    </row>
    <row r="27" spans="1:12" ht="18.75" customHeight="1">
      <c r="A27" s="227" t="s">
        <v>15</v>
      </c>
      <c r="B27" s="229">
        <f>SUM(B4:B26)</f>
        <v>0</v>
      </c>
      <c r="C27" s="231" t="s">
        <v>106</v>
      </c>
      <c r="D27" s="237"/>
      <c r="E27" s="235"/>
      <c r="F27" s="236"/>
      <c r="G27" s="237"/>
      <c r="H27" s="260"/>
      <c r="I27" s="245"/>
      <c r="K27" s="222" t="str">
        <f>IF(K26=B27,"OK","NG")</f>
        <v>OK</v>
      </c>
    </row>
    <row r="28" spans="1:12" ht="18.75" customHeight="1">
      <c r="A28" s="225" t="s">
        <v>175</v>
      </c>
      <c r="B28" s="126"/>
      <c r="C28" s="214"/>
      <c r="D28" s="135"/>
      <c r="E28" s="126" t="str">
        <f>"（第"&amp;'【様式１】選挙運動費用収支報告書（表紙）'!$T$18&amp;"回）"</f>
        <v>（第1回）</v>
      </c>
      <c r="I28" s="93" t="s">
        <v>180</v>
      </c>
      <c r="K28" s="190" t="str">
        <f>'【様式１】選挙運動費用収支報告書（表紙）'!$T$18&amp;"回目提出"</f>
        <v>1回目提出</v>
      </c>
    </row>
    <row r="29" spans="1:12" ht="15" customHeight="1">
      <c r="A29" s="101" t="s">
        <v>1</v>
      </c>
      <c r="B29" s="127" t="s">
        <v>100</v>
      </c>
      <c r="C29" s="113" t="s">
        <v>16</v>
      </c>
      <c r="D29" s="233" t="s">
        <v>8</v>
      </c>
      <c r="E29" s="113" t="s">
        <v>18</v>
      </c>
      <c r="F29" s="113"/>
      <c r="G29" s="113"/>
      <c r="H29" s="238" t="s">
        <v>176</v>
      </c>
      <c r="I29" s="179" t="s">
        <v>7</v>
      </c>
      <c r="K29" s="190"/>
    </row>
    <row r="30" spans="1:12" ht="15" customHeight="1">
      <c r="A30" s="102"/>
      <c r="B30" s="114"/>
      <c r="C30" s="114"/>
      <c r="D30" s="157"/>
      <c r="E30" s="157" t="s">
        <v>3</v>
      </c>
      <c r="F30" s="157" t="s">
        <v>2</v>
      </c>
      <c r="G30" s="114" t="s">
        <v>38</v>
      </c>
      <c r="H30" s="239"/>
      <c r="I30" s="180"/>
      <c r="K30" s="190"/>
    </row>
    <row r="31" spans="1:12" ht="22.5" customHeight="1">
      <c r="A31" s="251"/>
      <c r="B31" s="128"/>
      <c r="C31" s="252"/>
      <c r="D31" s="253"/>
      <c r="E31" s="256"/>
      <c r="F31" s="257"/>
      <c r="G31" s="253"/>
      <c r="H31" s="267"/>
      <c r="I31" s="269"/>
      <c r="K31" s="190"/>
    </row>
    <row r="32" spans="1:12" ht="22.5" customHeight="1">
      <c r="A32" s="103"/>
      <c r="B32" s="128"/>
      <c r="C32" s="230"/>
      <c r="D32" s="165"/>
      <c r="E32" s="146"/>
      <c r="F32" s="258"/>
      <c r="G32" s="254"/>
      <c r="H32" s="171"/>
      <c r="I32" s="181"/>
      <c r="K32" s="190"/>
    </row>
    <row r="33" spans="1:11" ht="22.5" customHeight="1">
      <c r="A33" s="103"/>
      <c r="B33" s="128"/>
      <c r="C33" s="230"/>
      <c r="D33" s="254"/>
      <c r="E33" s="146"/>
      <c r="F33" s="258"/>
      <c r="G33" s="254"/>
      <c r="H33" s="171"/>
      <c r="I33" s="181"/>
      <c r="K33" s="190"/>
    </row>
    <row r="34" spans="1:11" ht="22.5" customHeight="1">
      <c r="A34" s="103"/>
      <c r="B34" s="128"/>
      <c r="C34" s="230"/>
      <c r="D34" s="165"/>
      <c r="E34" s="146"/>
      <c r="F34" s="258"/>
      <c r="G34" s="254"/>
      <c r="H34" s="171"/>
      <c r="I34" s="181"/>
      <c r="K34" s="190"/>
    </row>
    <row r="35" spans="1:11" ht="22.5" customHeight="1">
      <c r="A35" s="103"/>
      <c r="B35" s="128"/>
      <c r="C35" s="230"/>
      <c r="D35" s="255"/>
      <c r="E35" s="146"/>
      <c r="F35" s="258"/>
      <c r="G35" s="254"/>
      <c r="H35" s="171"/>
      <c r="I35" s="181"/>
      <c r="K35" s="190"/>
    </row>
    <row r="36" spans="1:11" ht="22.5" customHeight="1">
      <c r="A36" s="103"/>
      <c r="B36" s="128"/>
      <c r="C36" s="230"/>
      <c r="D36" s="254"/>
      <c r="E36" s="146"/>
      <c r="F36" s="258"/>
      <c r="G36" s="254"/>
      <c r="H36" s="171"/>
      <c r="I36" s="181"/>
      <c r="K36" s="190"/>
    </row>
    <row r="37" spans="1:11" ht="22.5" customHeight="1">
      <c r="A37" s="103"/>
      <c r="B37" s="128"/>
      <c r="C37" s="230"/>
      <c r="D37" s="254"/>
      <c r="E37" s="146"/>
      <c r="F37" s="258"/>
      <c r="G37" s="254"/>
      <c r="H37" s="171"/>
      <c r="I37" s="181"/>
      <c r="K37" s="190"/>
    </row>
    <row r="38" spans="1:11" ht="22.5" customHeight="1">
      <c r="A38" s="103"/>
      <c r="B38" s="128"/>
      <c r="C38" s="230"/>
      <c r="D38" s="254"/>
      <c r="E38" s="146"/>
      <c r="F38" s="258"/>
      <c r="G38" s="254"/>
      <c r="H38" s="171"/>
      <c r="I38" s="181"/>
      <c r="K38" s="190"/>
    </row>
    <row r="39" spans="1:11" ht="22.5" customHeight="1">
      <c r="A39" s="103"/>
      <c r="B39" s="128"/>
      <c r="C39" s="230"/>
      <c r="D39" s="254"/>
      <c r="E39" s="146"/>
      <c r="F39" s="258"/>
      <c r="G39" s="254"/>
      <c r="H39" s="171"/>
      <c r="I39" s="181"/>
      <c r="K39" s="190"/>
    </row>
    <row r="40" spans="1:11" ht="22.5" customHeight="1">
      <c r="A40" s="103"/>
      <c r="B40" s="128"/>
      <c r="C40" s="230"/>
      <c r="D40" s="254"/>
      <c r="E40" s="146"/>
      <c r="F40" s="258"/>
      <c r="G40" s="254"/>
      <c r="H40" s="171"/>
      <c r="I40" s="181"/>
      <c r="K40" s="190"/>
    </row>
    <row r="41" spans="1:11" ht="22.5" customHeight="1">
      <c r="A41" s="103"/>
      <c r="B41" s="128"/>
      <c r="C41" s="230"/>
      <c r="D41" s="254"/>
      <c r="E41" s="146"/>
      <c r="F41" s="258"/>
      <c r="G41" s="254"/>
      <c r="H41" s="171"/>
      <c r="I41" s="181"/>
      <c r="K41" s="190"/>
    </row>
    <row r="42" spans="1:11" ht="22.5" customHeight="1">
      <c r="A42" s="103"/>
      <c r="B42" s="128"/>
      <c r="C42" s="230"/>
      <c r="D42" s="254"/>
      <c r="E42" s="146"/>
      <c r="F42" s="146"/>
      <c r="G42" s="165"/>
      <c r="H42" s="240"/>
      <c r="I42" s="181"/>
      <c r="K42" s="190"/>
    </row>
    <row r="43" spans="1:11" ht="22.5" customHeight="1">
      <c r="A43" s="103"/>
      <c r="B43" s="128"/>
      <c r="C43" s="230"/>
      <c r="D43" s="165"/>
      <c r="E43" s="146"/>
      <c r="F43" s="258"/>
      <c r="G43" s="254"/>
      <c r="H43" s="171"/>
      <c r="I43" s="181"/>
    </row>
    <row r="44" spans="1:11" ht="22.5" customHeight="1">
      <c r="A44" s="103"/>
      <c r="B44" s="128"/>
      <c r="C44" s="262"/>
      <c r="D44" s="263"/>
      <c r="E44" s="265"/>
      <c r="F44" s="265"/>
      <c r="G44" s="264"/>
      <c r="H44" s="268"/>
      <c r="I44" s="270"/>
    </row>
    <row r="45" spans="1:11" ht="22.5" customHeight="1">
      <c r="A45" s="103"/>
      <c r="B45" s="128"/>
      <c r="C45" s="230"/>
      <c r="D45" s="254"/>
      <c r="E45" s="146"/>
      <c r="F45" s="258"/>
      <c r="G45" s="254"/>
      <c r="H45" s="171"/>
      <c r="I45" s="181"/>
    </row>
    <row r="46" spans="1:11" ht="22.5" customHeight="1">
      <c r="A46" s="103"/>
      <c r="B46" s="128"/>
      <c r="C46" s="230"/>
      <c r="D46" s="254"/>
      <c r="E46" s="146"/>
      <c r="F46" s="258"/>
      <c r="G46" s="254"/>
      <c r="H46" s="171"/>
      <c r="I46" s="181"/>
    </row>
    <row r="47" spans="1:11" ht="22.5" customHeight="1">
      <c r="A47" s="103"/>
      <c r="B47" s="128"/>
      <c r="C47" s="230"/>
      <c r="D47" s="254"/>
      <c r="E47" s="146"/>
      <c r="F47" s="258"/>
      <c r="G47" s="254"/>
      <c r="H47" s="171"/>
      <c r="I47" s="181"/>
    </row>
    <row r="48" spans="1:11" ht="22.5" customHeight="1">
      <c r="A48" s="103"/>
      <c r="B48" s="128"/>
      <c r="C48" s="230"/>
      <c r="D48" s="254"/>
      <c r="E48" s="146"/>
      <c r="F48" s="258"/>
      <c r="G48" s="254"/>
      <c r="H48" s="171"/>
      <c r="I48" s="181"/>
    </row>
    <row r="49" spans="1:12" ht="22.5" customHeight="1">
      <c r="A49" s="103"/>
      <c r="B49" s="128"/>
      <c r="C49" s="230"/>
      <c r="D49" s="254"/>
      <c r="E49" s="146"/>
      <c r="F49" s="258"/>
      <c r="G49" s="254"/>
      <c r="H49" s="171"/>
      <c r="I49" s="181"/>
    </row>
    <row r="50" spans="1:12" ht="22.5" customHeight="1">
      <c r="A50" s="103"/>
      <c r="B50" s="128"/>
      <c r="C50" s="230"/>
      <c r="D50" s="254"/>
      <c r="E50" s="146"/>
      <c r="F50" s="258"/>
      <c r="G50" s="254"/>
      <c r="H50" s="171"/>
      <c r="I50" s="181"/>
    </row>
    <row r="51" spans="1:12" ht="22.5" customHeight="1">
      <c r="A51" s="103"/>
      <c r="B51" s="128"/>
      <c r="C51" s="230"/>
      <c r="D51" s="254"/>
      <c r="E51" s="146"/>
      <c r="F51" s="258"/>
      <c r="G51" s="254"/>
      <c r="H51" s="171"/>
      <c r="I51" s="181"/>
      <c r="K51" s="246">
        <f>SUMIF(C31:C53,"立候補準備",B31:B53)</f>
        <v>0</v>
      </c>
      <c r="L51" s="223" t="s">
        <v>39</v>
      </c>
    </row>
    <row r="52" spans="1:12" ht="22.5" customHeight="1">
      <c r="A52" s="103"/>
      <c r="B52" s="128"/>
      <c r="C52" s="230"/>
      <c r="D52" s="254"/>
      <c r="E52" s="146"/>
      <c r="F52" s="258"/>
      <c r="G52" s="254"/>
      <c r="H52" s="171"/>
      <c r="I52" s="181"/>
      <c r="K52" s="246">
        <f>SUMIF(C31:C53,"選 挙 運 動",B31:B53)</f>
        <v>0</v>
      </c>
      <c r="L52" s="223" t="s">
        <v>48</v>
      </c>
    </row>
    <row r="53" spans="1:12" ht="22.5" customHeight="1">
      <c r="A53" s="103"/>
      <c r="B53" s="228"/>
      <c r="C53" s="230"/>
      <c r="D53" s="264"/>
      <c r="E53" s="265"/>
      <c r="F53" s="266"/>
      <c r="G53" s="264"/>
      <c r="H53" s="268"/>
      <c r="I53" s="270"/>
      <c r="K53" s="246">
        <f>SUM(K51:K52)</f>
        <v>0</v>
      </c>
    </row>
    <row r="54" spans="1:12" ht="18.75" customHeight="1">
      <c r="A54" s="227" t="s">
        <v>15</v>
      </c>
      <c r="B54" s="229">
        <f>SUM(B31:B53)</f>
        <v>0</v>
      </c>
      <c r="C54" s="231" t="s">
        <v>191</v>
      </c>
      <c r="D54" s="237"/>
      <c r="E54" s="235"/>
      <c r="F54" s="236"/>
      <c r="G54" s="237"/>
      <c r="H54" s="260"/>
      <c r="I54" s="245"/>
      <c r="K54" s="222" t="str">
        <f>IF(K53=B54,"OK","NG")</f>
        <v>OK</v>
      </c>
    </row>
    <row r="55" spans="1:12" ht="18.75" customHeight="1">
      <c r="A55" s="225" t="s">
        <v>175</v>
      </c>
      <c r="B55" s="126"/>
      <c r="C55" s="214"/>
      <c r="D55" s="135"/>
      <c r="E55" s="126" t="str">
        <f>"（第"&amp;'【様式１】選挙運動費用収支報告書（表紙）'!$T$18&amp;"回）"</f>
        <v>（第1回）</v>
      </c>
      <c r="I55" s="93" t="s">
        <v>180</v>
      </c>
      <c r="K55" s="190" t="str">
        <f>'【様式１】選挙運動費用収支報告書（表紙）'!$T$18&amp;"回目提出"</f>
        <v>1回目提出</v>
      </c>
    </row>
    <row r="56" spans="1:12" ht="15" customHeight="1">
      <c r="A56" s="101" t="s">
        <v>1</v>
      </c>
      <c r="B56" s="127" t="s">
        <v>100</v>
      </c>
      <c r="C56" s="113" t="s">
        <v>16</v>
      </c>
      <c r="D56" s="233" t="s">
        <v>8</v>
      </c>
      <c r="E56" s="113" t="s">
        <v>18</v>
      </c>
      <c r="F56" s="113"/>
      <c r="G56" s="113"/>
      <c r="H56" s="238" t="s">
        <v>176</v>
      </c>
      <c r="I56" s="179" t="s">
        <v>7</v>
      </c>
      <c r="K56" s="190"/>
    </row>
    <row r="57" spans="1:12" ht="15" customHeight="1">
      <c r="A57" s="102"/>
      <c r="B57" s="114"/>
      <c r="C57" s="114"/>
      <c r="D57" s="157"/>
      <c r="E57" s="157" t="s">
        <v>3</v>
      </c>
      <c r="F57" s="157" t="s">
        <v>2</v>
      </c>
      <c r="G57" s="114" t="s">
        <v>38</v>
      </c>
      <c r="H57" s="239"/>
      <c r="I57" s="180"/>
      <c r="K57" s="190"/>
    </row>
    <row r="58" spans="1:12" ht="22.5" customHeight="1">
      <c r="A58" s="251"/>
      <c r="B58" s="128"/>
      <c r="C58" s="252"/>
      <c r="D58" s="253"/>
      <c r="E58" s="256"/>
      <c r="F58" s="257"/>
      <c r="G58" s="253"/>
      <c r="H58" s="267"/>
      <c r="I58" s="269"/>
      <c r="K58" s="190"/>
    </row>
    <row r="59" spans="1:12" ht="22.5" customHeight="1">
      <c r="A59" s="103"/>
      <c r="B59" s="128"/>
      <c r="C59" s="230"/>
      <c r="D59" s="165"/>
      <c r="E59" s="146"/>
      <c r="F59" s="258"/>
      <c r="G59" s="254"/>
      <c r="H59" s="171"/>
      <c r="I59" s="181"/>
      <c r="K59" s="190"/>
    </row>
    <row r="60" spans="1:12" ht="22.5" customHeight="1">
      <c r="A60" s="103"/>
      <c r="B60" s="128"/>
      <c r="C60" s="230"/>
      <c r="D60" s="254"/>
      <c r="E60" s="146"/>
      <c r="F60" s="258"/>
      <c r="G60" s="254"/>
      <c r="H60" s="171"/>
      <c r="I60" s="181"/>
      <c r="K60" s="190"/>
    </row>
    <row r="61" spans="1:12" ht="22.5" customHeight="1">
      <c r="A61" s="103"/>
      <c r="B61" s="128"/>
      <c r="C61" s="230"/>
      <c r="D61" s="165"/>
      <c r="E61" s="146"/>
      <c r="F61" s="258"/>
      <c r="G61" s="254"/>
      <c r="H61" s="171"/>
      <c r="I61" s="181"/>
      <c r="K61" s="190"/>
    </row>
    <row r="62" spans="1:12" ht="22.5" customHeight="1">
      <c r="A62" s="103"/>
      <c r="B62" s="128"/>
      <c r="C62" s="230"/>
      <c r="D62" s="255"/>
      <c r="E62" s="146"/>
      <c r="F62" s="258"/>
      <c r="G62" s="254"/>
      <c r="H62" s="171"/>
      <c r="I62" s="181"/>
      <c r="K62" s="190"/>
    </row>
    <row r="63" spans="1:12" ht="22.5" customHeight="1">
      <c r="A63" s="103"/>
      <c r="B63" s="128"/>
      <c r="C63" s="230"/>
      <c r="D63" s="254"/>
      <c r="E63" s="146"/>
      <c r="F63" s="258"/>
      <c r="G63" s="254"/>
      <c r="H63" s="171"/>
      <c r="I63" s="181"/>
      <c r="K63" s="190"/>
    </row>
    <row r="64" spans="1:12" ht="22.5" customHeight="1">
      <c r="A64" s="103"/>
      <c r="B64" s="128"/>
      <c r="C64" s="230"/>
      <c r="D64" s="254"/>
      <c r="E64" s="146"/>
      <c r="F64" s="258"/>
      <c r="G64" s="254"/>
      <c r="H64" s="171"/>
      <c r="I64" s="181"/>
      <c r="K64" s="190"/>
    </row>
    <row r="65" spans="1:12" ht="22.5" customHeight="1">
      <c r="A65" s="103"/>
      <c r="B65" s="128"/>
      <c r="C65" s="230"/>
      <c r="D65" s="254"/>
      <c r="E65" s="146"/>
      <c r="F65" s="258"/>
      <c r="G65" s="254"/>
      <c r="H65" s="171"/>
      <c r="I65" s="181"/>
      <c r="K65" s="190"/>
    </row>
    <row r="66" spans="1:12" ht="22.5" customHeight="1">
      <c r="A66" s="103"/>
      <c r="B66" s="128"/>
      <c r="C66" s="230"/>
      <c r="D66" s="254"/>
      <c r="E66" s="146"/>
      <c r="F66" s="258"/>
      <c r="G66" s="254"/>
      <c r="H66" s="171"/>
      <c r="I66" s="181"/>
      <c r="K66" s="190"/>
    </row>
    <row r="67" spans="1:12" ht="22.5" customHeight="1">
      <c r="A67" s="103"/>
      <c r="B67" s="128"/>
      <c r="C67" s="230"/>
      <c r="D67" s="254"/>
      <c r="E67" s="146"/>
      <c r="F67" s="258"/>
      <c r="G67" s="254"/>
      <c r="H67" s="171"/>
      <c r="I67" s="181"/>
      <c r="K67" s="190"/>
    </row>
    <row r="68" spans="1:12" ht="22.5" customHeight="1">
      <c r="A68" s="103"/>
      <c r="B68" s="128"/>
      <c r="C68" s="230"/>
      <c r="D68" s="254"/>
      <c r="E68" s="146"/>
      <c r="F68" s="258"/>
      <c r="G68" s="254"/>
      <c r="H68" s="171"/>
      <c r="I68" s="181"/>
      <c r="K68" s="190"/>
    </row>
    <row r="69" spans="1:12" ht="22.5" customHeight="1">
      <c r="A69" s="103"/>
      <c r="B69" s="128"/>
      <c r="C69" s="230"/>
      <c r="D69" s="254"/>
      <c r="E69" s="146"/>
      <c r="F69" s="146"/>
      <c r="G69" s="165"/>
      <c r="H69" s="240"/>
      <c r="I69" s="181"/>
      <c r="K69" s="190"/>
    </row>
    <row r="70" spans="1:12" ht="22.5" customHeight="1">
      <c r="A70" s="103"/>
      <c r="B70" s="128"/>
      <c r="C70" s="230"/>
      <c r="D70" s="165"/>
      <c r="E70" s="146"/>
      <c r="F70" s="258"/>
      <c r="G70" s="254"/>
      <c r="H70" s="171"/>
      <c r="I70" s="181"/>
    </row>
    <row r="71" spans="1:12" ht="22.5" customHeight="1">
      <c r="A71" s="103"/>
      <c r="B71" s="128"/>
      <c r="C71" s="262"/>
      <c r="D71" s="263"/>
      <c r="E71" s="265"/>
      <c r="F71" s="265"/>
      <c r="G71" s="264"/>
      <c r="H71" s="268"/>
      <c r="I71" s="270"/>
    </row>
    <row r="72" spans="1:12" ht="22.5" customHeight="1">
      <c r="A72" s="103"/>
      <c r="B72" s="128"/>
      <c r="C72" s="230"/>
      <c r="D72" s="254"/>
      <c r="E72" s="146"/>
      <c r="F72" s="258"/>
      <c r="G72" s="254"/>
      <c r="H72" s="171"/>
      <c r="I72" s="181"/>
    </row>
    <row r="73" spans="1:12" ht="22.5" customHeight="1">
      <c r="A73" s="103"/>
      <c r="B73" s="128"/>
      <c r="C73" s="230"/>
      <c r="D73" s="254"/>
      <c r="E73" s="146"/>
      <c r="F73" s="258"/>
      <c r="G73" s="254"/>
      <c r="H73" s="171"/>
      <c r="I73" s="181"/>
    </row>
    <row r="74" spans="1:12" ht="22.5" customHeight="1">
      <c r="A74" s="103"/>
      <c r="B74" s="128"/>
      <c r="C74" s="230"/>
      <c r="D74" s="254"/>
      <c r="E74" s="146"/>
      <c r="F74" s="258"/>
      <c r="G74" s="254"/>
      <c r="H74" s="171"/>
      <c r="I74" s="181"/>
    </row>
    <row r="75" spans="1:12" ht="22.5" customHeight="1">
      <c r="A75" s="103"/>
      <c r="B75" s="128"/>
      <c r="C75" s="230"/>
      <c r="D75" s="254"/>
      <c r="E75" s="146"/>
      <c r="F75" s="258"/>
      <c r="G75" s="254"/>
      <c r="H75" s="171"/>
      <c r="I75" s="181"/>
    </row>
    <row r="76" spans="1:12" ht="22.5" customHeight="1">
      <c r="A76" s="103"/>
      <c r="B76" s="128"/>
      <c r="C76" s="230"/>
      <c r="D76" s="254"/>
      <c r="E76" s="146"/>
      <c r="F76" s="258"/>
      <c r="G76" s="254"/>
      <c r="H76" s="171"/>
      <c r="I76" s="181"/>
    </row>
    <row r="77" spans="1:12" ht="22.5" customHeight="1">
      <c r="A77" s="103"/>
      <c r="B77" s="128"/>
      <c r="C77" s="230"/>
      <c r="D77" s="254"/>
      <c r="E77" s="146"/>
      <c r="F77" s="258"/>
      <c r="G77" s="254"/>
      <c r="H77" s="171"/>
      <c r="I77" s="181"/>
    </row>
    <row r="78" spans="1:12" ht="22.5" customHeight="1">
      <c r="A78" s="103"/>
      <c r="B78" s="128"/>
      <c r="C78" s="230"/>
      <c r="D78" s="254"/>
      <c r="E78" s="146"/>
      <c r="F78" s="258"/>
      <c r="G78" s="254"/>
      <c r="H78" s="171"/>
      <c r="I78" s="181"/>
      <c r="K78" s="246">
        <f>SUMIF(C58:C80,"立候補準備",B58:B80)</f>
        <v>0</v>
      </c>
      <c r="L78" s="223" t="s">
        <v>39</v>
      </c>
    </row>
    <row r="79" spans="1:12" ht="22.5" customHeight="1">
      <c r="A79" s="103"/>
      <c r="B79" s="128"/>
      <c r="C79" s="230"/>
      <c r="D79" s="254"/>
      <c r="E79" s="146"/>
      <c r="F79" s="258"/>
      <c r="G79" s="254"/>
      <c r="H79" s="171"/>
      <c r="I79" s="181"/>
      <c r="K79" s="246">
        <f>SUMIF(C58:C80,"選 挙 運 動",B58:B80)</f>
        <v>0</v>
      </c>
      <c r="L79" s="223" t="s">
        <v>48</v>
      </c>
    </row>
    <row r="80" spans="1:12" ht="22.5" customHeight="1">
      <c r="A80" s="103"/>
      <c r="B80" s="228"/>
      <c r="C80" s="230"/>
      <c r="D80" s="264"/>
      <c r="E80" s="265"/>
      <c r="F80" s="266"/>
      <c r="G80" s="264"/>
      <c r="H80" s="268"/>
      <c r="I80" s="270"/>
      <c r="K80" s="246">
        <f>SUM(K78:K79)</f>
        <v>0</v>
      </c>
    </row>
    <row r="81" spans="1:11" ht="18.75" customHeight="1">
      <c r="A81" s="227" t="s">
        <v>15</v>
      </c>
      <c r="B81" s="229">
        <f>SUM(B58:B80)</f>
        <v>0</v>
      </c>
      <c r="C81" s="231" t="s">
        <v>169</v>
      </c>
      <c r="D81" s="237"/>
      <c r="E81" s="235"/>
      <c r="F81" s="236"/>
      <c r="G81" s="237"/>
      <c r="H81" s="260"/>
      <c r="I81" s="245"/>
      <c r="K81" s="222" t="str">
        <f>IF(K80=B81,"OK","NG")</f>
        <v>OK</v>
      </c>
    </row>
    <row r="82" spans="1:11" ht="18.75" customHeight="1">
      <c r="A82" s="225" t="s">
        <v>175</v>
      </c>
      <c r="B82" s="126"/>
      <c r="C82" s="214"/>
      <c r="D82" s="135"/>
      <c r="E82" s="126" t="str">
        <f>"（第"&amp;'【様式１】選挙運動費用収支報告書（表紙）'!$T$18&amp;"回）"</f>
        <v>（第1回）</v>
      </c>
      <c r="I82" s="93" t="s">
        <v>180</v>
      </c>
      <c r="K82" s="190" t="str">
        <f>'【様式１】選挙運動費用収支報告書（表紙）'!$T$18&amp;"回目提出"</f>
        <v>1回目提出</v>
      </c>
    </row>
    <row r="83" spans="1:11" ht="15" customHeight="1">
      <c r="A83" s="101" t="s">
        <v>1</v>
      </c>
      <c r="B83" s="127" t="s">
        <v>100</v>
      </c>
      <c r="C83" s="113" t="s">
        <v>16</v>
      </c>
      <c r="D83" s="233" t="s">
        <v>8</v>
      </c>
      <c r="E83" s="113" t="s">
        <v>18</v>
      </c>
      <c r="F83" s="113"/>
      <c r="G83" s="113"/>
      <c r="H83" s="238" t="s">
        <v>176</v>
      </c>
      <c r="I83" s="179" t="s">
        <v>7</v>
      </c>
      <c r="K83" s="190"/>
    </row>
    <row r="84" spans="1:11" ht="15" customHeight="1">
      <c r="A84" s="102"/>
      <c r="B84" s="114"/>
      <c r="C84" s="114"/>
      <c r="D84" s="157"/>
      <c r="E84" s="157" t="s">
        <v>3</v>
      </c>
      <c r="F84" s="157" t="s">
        <v>2</v>
      </c>
      <c r="G84" s="114" t="s">
        <v>38</v>
      </c>
      <c r="H84" s="239"/>
      <c r="I84" s="180"/>
      <c r="K84" s="190"/>
    </row>
    <row r="85" spans="1:11" ht="22.5" customHeight="1">
      <c r="A85" s="251"/>
      <c r="B85" s="128"/>
      <c r="C85" s="252"/>
      <c r="D85" s="253"/>
      <c r="E85" s="256"/>
      <c r="F85" s="257"/>
      <c r="G85" s="253"/>
      <c r="H85" s="267"/>
      <c r="I85" s="269"/>
      <c r="K85" s="190"/>
    </row>
    <row r="86" spans="1:11" ht="22.5" customHeight="1">
      <c r="A86" s="103"/>
      <c r="B86" s="128"/>
      <c r="C86" s="230"/>
      <c r="D86" s="165"/>
      <c r="E86" s="146"/>
      <c r="F86" s="258"/>
      <c r="G86" s="254"/>
      <c r="H86" s="171"/>
      <c r="I86" s="181"/>
      <c r="K86" s="190"/>
    </row>
    <row r="87" spans="1:11" ht="22.5" customHeight="1">
      <c r="A87" s="103"/>
      <c r="B87" s="128"/>
      <c r="C87" s="230"/>
      <c r="D87" s="254"/>
      <c r="E87" s="146"/>
      <c r="F87" s="258"/>
      <c r="G87" s="254"/>
      <c r="H87" s="171"/>
      <c r="I87" s="181"/>
      <c r="K87" s="190"/>
    </row>
    <row r="88" spans="1:11" ht="22.5" customHeight="1">
      <c r="A88" s="103"/>
      <c r="B88" s="128"/>
      <c r="C88" s="230"/>
      <c r="D88" s="165"/>
      <c r="E88" s="146"/>
      <c r="F88" s="258"/>
      <c r="G88" s="254"/>
      <c r="H88" s="171"/>
      <c r="I88" s="181"/>
      <c r="K88" s="190"/>
    </row>
    <row r="89" spans="1:11" ht="22.5" customHeight="1">
      <c r="A89" s="103"/>
      <c r="B89" s="128"/>
      <c r="C89" s="230"/>
      <c r="D89" s="255"/>
      <c r="E89" s="146"/>
      <c r="F89" s="258"/>
      <c r="G89" s="254"/>
      <c r="H89" s="171"/>
      <c r="I89" s="181"/>
      <c r="K89" s="190"/>
    </row>
    <row r="90" spans="1:11" ht="22.5" customHeight="1">
      <c r="A90" s="103"/>
      <c r="B90" s="128"/>
      <c r="C90" s="230"/>
      <c r="D90" s="254"/>
      <c r="E90" s="146"/>
      <c r="F90" s="258"/>
      <c r="G90" s="254"/>
      <c r="H90" s="171"/>
      <c r="I90" s="181"/>
      <c r="K90" s="190"/>
    </row>
    <row r="91" spans="1:11" ht="22.5" customHeight="1">
      <c r="A91" s="103"/>
      <c r="B91" s="128"/>
      <c r="C91" s="230"/>
      <c r="D91" s="254"/>
      <c r="E91" s="146"/>
      <c r="F91" s="258"/>
      <c r="G91" s="254"/>
      <c r="H91" s="171"/>
      <c r="I91" s="181"/>
      <c r="K91" s="190"/>
    </row>
    <row r="92" spans="1:11" ht="22.5" customHeight="1">
      <c r="A92" s="103"/>
      <c r="B92" s="128"/>
      <c r="C92" s="230"/>
      <c r="D92" s="254"/>
      <c r="E92" s="146"/>
      <c r="F92" s="258"/>
      <c r="G92" s="254"/>
      <c r="H92" s="171"/>
      <c r="I92" s="181"/>
      <c r="K92" s="190"/>
    </row>
    <row r="93" spans="1:11" ht="22.5" customHeight="1">
      <c r="A93" s="103"/>
      <c r="B93" s="128"/>
      <c r="C93" s="230"/>
      <c r="D93" s="254"/>
      <c r="E93" s="146"/>
      <c r="F93" s="258"/>
      <c r="G93" s="254"/>
      <c r="H93" s="171"/>
      <c r="I93" s="181"/>
      <c r="K93" s="190"/>
    </row>
    <row r="94" spans="1:11" ht="22.5" customHeight="1">
      <c r="A94" s="103"/>
      <c r="B94" s="128"/>
      <c r="C94" s="230"/>
      <c r="D94" s="254"/>
      <c r="E94" s="146"/>
      <c r="F94" s="258"/>
      <c r="G94" s="254"/>
      <c r="H94" s="171"/>
      <c r="I94" s="181"/>
      <c r="K94" s="190"/>
    </row>
    <row r="95" spans="1:11" ht="22.5" customHeight="1">
      <c r="A95" s="103"/>
      <c r="B95" s="128"/>
      <c r="C95" s="230"/>
      <c r="D95" s="254"/>
      <c r="E95" s="146"/>
      <c r="F95" s="258"/>
      <c r="G95" s="254"/>
      <c r="H95" s="171"/>
      <c r="I95" s="181"/>
      <c r="K95" s="190"/>
    </row>
    <row r="96" spans="1:11" ht="22.5" customHeight="1">
      <c r="A96" s="103"/>
      <c r="B96" s="128"/>
      <c r="C96" s="230"/>
      <c r="D96" s="254"/>
      <c r="E96" s="146"/>
      <c r="F96" s="146"/>
      <c r="G96" s="165"/>
      <c r="H96" s="240"/>
      <c r="I96" s="181"/>
      <c r="K96" s="190"/>
    </row>
    <row r="97" spans="1:12" ht="22.5" customHeight="1">
      <c r="A97" s="103"/>
      <c r="B97" s="128"/>
      <c r="C97" s="230"/>
      <c r="D97" s="165"/>
      <c r="E97" s="146"/>
      <c r="F97" s="258"/>
      <c r="G97" s="254"/>
      <c r="H97" s="171"/>
      <c r="I97" s="181"/>
    </row>
    <row r="98" spans="1:12" ht="22.5" customHeight="1">
      <c r="A98" s="103"/>
      <c r="B98" s="128"/>
      <c r="C98" s="262"/>
      <c r="D98" s="263"/>
      <c r="E98" s="265"/>
      <c r="F98" s="265"/>
      <c r="G98" s="264"/>
      <c r="H98" s="268"/>
      <c r="I98" s="270"/>
    </row>
    <row r="99" spans="1:12" ht="22.5" customHeight="1">
      <c r="A99" s="103"/>
      <c r="B99" s="128"/>
      <c r="C99" s="230"/>
      <c r="D99" s="254"/>
      <c r="E99" s="146"/>
      <c r="F99" s="258"/>
      <c r="G99" s="254"/>
      <c r="H99" s="171"/>
      <c r="I99" s="181"/>
    </row>
    <row r="100" spans="1:12" ht="22.5" customHeight="1">
      <c r="A100" s="103"/>
      <c r="B100" s="128"/>
      <c r="C100" s="230"/>
      <c r="D100" s="254"/>
      <c r="E100" s="146"/>
      <c r="F100" s="258"/>
      <c r="G100" s="254"/>
      <c r="H100" s="171"/>
      <c r="I100" s="181"/>
    </row>
    <row r="101" spans="1:12" ht="22.5" customHeight="1">
      <c r="A101" s="103"/>
      <c r="B101" s="128"/>
      <c r="C101" s="230"/>
      <c r="D101" s="254"/>
      <c r="E101" s="146"/>
      <c r="F101" s="258"/>
      <c r="G101" s="254"/>
      <c r="H101" s="171"/>
      <c r="I101" s="181"/>
    </row>
    <row r="102" spans="1:12" ht="22.5" customHeight="1">
      <c r="A102" s="103"/>
      <c r="B102" s="128"/>
      <c r="C102" s="230"/>
      <c r="D102" s="254"/>
      <c r="E102" s="146"/>
      <c r="F102" s="258"/>
      <c r="G102" s="254"/>
      <c r="H102" s="171"/>
      <c r="I102" s="181"/>
    </row>
    <row r="103" spans="1:12" ht="22.5" customHeight="1">
      <c r="A103" s="103"/>
      <c r="B103" s="128"/>
      <c r="C103" s="230"/>
      <c r="D103" s="254"/>
      <c r="E103" s="146"/>
      <c r="F103" s="258"/>
      <c r="G103" s="254"/>
      <c r="H103" s="171"/>
      <c r="I103" s="181"/>
    </row>
    <row r="104" spans="1:12" ht="22.5" customHeight="1">
      <c r="A104" s="103"/>
      <c r="B104" s="128"/>
      <c r="C104" s="230"/>
      <c r="D104" s="254"/>
      <c r="E104" s="146"/>
      <c r="F104" s="258"/>
      <c r="G104" s="254"/>
      <c r="H104" s="171"/>
      <c r="I104" s="181"/>
    </row>
    <row r="105" spans="1:12" ht="22.5" customHeight="1">
      <c r="A105" s="103"/>
      <c r="B105" s="128"/>
      <c r="C105" s="230"/>
      <c r="D105" s="254"/>
      <c r="E105" s="146"/>
      <c r="F105" s="258"/>
      <c r="G105" s="254"/>
      <c r="H105" s="171"/>
      <c r="I105" s="181"/>
      <c r="K105" s="246">
        <f>SUMIF(C85:C107,"立候補準備",B85:B107)</f>
        <v>0</v>
      </c>
      <c r="L105" s="223" t="s">
        <v>39</v>
      </c>
    </row>
    <row r="106" spans="1:12" ht="22.5" customHeight="1">
      <c r="A106" s="103"/>
      <c r="B106" s="128"/>
      <c r="C106" s="230"/>
      <c r="D106" s="254"/>
      <c r="E106" s="146"/>
      <c r="F106" s="258"/>
      <c r="G106" s="254"/>
      <c r="H106" s="171"/>
      <c r="I106" s="181"/>
      <c r="K106" s="246">
        <f>SUMIF(C85:C107,"選 挙 運 動",B85:B107)</f>
        <v>0</v>
      </c>
      <c r="L106" s="223" t="s">
        <v>48</v>
      </c>
    </row>
    <row r="107" spans="1:12" ht="22.5" customHeight="1">
      <c r="A107" s="103"/>
      <c r="B107" s="228"/>
      <c r="C107" s="230"/>
      <c r="D107" s="264"/>
      <c r="E107" s="265"/>
      <c r="F107" s="266"/>
      <c r="G107" s="264"/>
      <c r="H107" s="268"/>
      <c r="I107" s="270"/>
      <c r="K107" s="246">
        <f>SUM(K105:K106)</f>
        <v>0</v>
      </c>
    </row>
    <row r="108" spans="1:12" ht="18.75" customHeight="1">
      <c r="A108" s="227" t="s">
        <v>15</v>
      </c>
      <c r="B108" s="229">
        <f>SUM(B85:B107)</f>
        <v>0</v>
      </c>
      <c r="C108" s="231" t="s">
        <v>192</v>
      </c>
      <c r="D108" s="237"/>
      <c r="E108" s="235"/>
      <c r="F108" s="236"/>
      <c r="G108" s="237"/>
      <c r="H108" s="260"/>
      <c r="I108" s="245"/>
      <c r="K108" s="222" t="str">
        <f>IF(K107=B108,"OK","NG")</f>
        <v>OK</v>
      </c>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1">
    <dataValidation type="list" allowBlank="1" showDropDown="0" showInputMessage="1" showErrorMessage="1" sqref="C58:C80 C85:C107 C4:C26 C31:C53">
      <formula1>$L$24:$L$25</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tabColor rgb="FF002060"/>
  </sheetPr>
  <dimension ref="A1:L108"/>
  <sheetViews>
    <sheetView view="pageBreakPreview" zoomScale="85" zoomScaleSheetLayoutView="85" workbookViewId="0">
      <pane ySplit="3" topLeftCell="A4" activePane="bottomLeft" state="frozen"/>
      <selection pane="bottomLeft" activeCell="A4" sqref="A4"/>
    </sheetView>
  </sheetViews>
  <sheetFormatPr defaultColWidth="9" defaultRowHeight="13.5"/>
  <cols>
    <col min="1" max="1" width="12.25" style="99" customWidth="1"/>
    <col min="2" max="2" width="14.375" style="99" customWidth="1"/>
    <col min="3" max="3" width="10.77734375" style="99" customWidth="1"/>
    <col min="4" max="4" width="12.33203125" style="99" customWidth="1"/>
    <col min="5" max="5" width="22.44140625" style="99" customWidth="1"/>
    <col min="6" max="6" width="17.44140625" style="99" customWidth="1"/>
    <col min="7" max="7" width="12.44140625" style="99" customWidth="1"/>
    <col min="8" max="8" width="20" style="99" customWidth="1"/>
    <col min="9" max="9" width="18.109375" style="99" customWidth="1"/>
    <col min="10" max="10" width="2.21875" style="99" customWidth="1"/>
    <col min="11" max="16384" width="9" style="99"/>
  </cols>
  <sheetData>
    <row r="1" spans="1:11" ht="18.75" customHeight="1">
      <c r="A1" s="225" t="s">
        <v>200</v>
      </c>
      <c r="B1" s="126"/>
      <c r="C1" s="214"/>
      <c r="D1" s="135"/>
      <c r="E1" s="126" t="str">
        <f>"（第"&amp;'【様式１】選挙運動費用収支報告書（表紙）'!$T$18&amp;"回）"</f>
        <v>（第1回）</v>
      </c>
      <c r="I1" s="93" t="s">
        <v>151</v>
      </c>
      <c r="K1" s="190" t="str">
        <f>'【様式１】選挙運動費用収支報告書（表紙）'!$T$18&amp;"回目提出"</f>
        <v>1回目提出</v>
      </c>
    </row>
    <row r="2" spans="1:11" ht="15" customHeight="1">
      <c r="A2" s="101" t="s">
        <v>1</v>
      </c>
      <c r="B2" s="127" t="s">
        <v>100</v>
      </c>
      <c r="C2" s="113" t="s">
        <v>16</v>
      </c>
      <c r="D2" s="233" t="s">
        <v>8</v>
      </c>
      <c r="E2" s="113" t="s">
        <v>18</v>
      </c>
      <c r="F2" s="113"/>
      <c r="G2" s="113"/>
      <c r="H2" s="238" t="s">
        <v>176</v>
      </c>
      <c r="I2" s="179" t="s">
        <v>7</v>
      </c>
      <c r="K2" s="190"/>
    </row>
    <row r="3" spans="1:11" ht="15" customHeight="1">
      <c r="A3" s="102"/>
      <c r="B3" s="114"/>
      <c r="C3" s="114"/>
      <c r="D3" s="157"/>
      <c r="E3" s="157" t="s">
        <v>3</v>
      </c>
      <c r="F3" s="157" t="s">
        <v>2</v>
      </c>
      <c r="G3" s="114" t="s">
        <v>38</v>
      </c>
      <c r="H3" s="239"/>
      <c r="I3" s="180"/>
      <c r="K3" s="190"/>
    </row>
    <row r="4" spans="1:11" ht="22.5" customHeight="1">
      <c r="A4" s="103"/>
      <c r="B4" s="128"/>
      <c r="C4" s="230"/>
      <c r="D4" s="254"/>
      <c r="E4" s="146"/>
      <c r="F4" s="258"/>
      <c r="G4" s="254"/>
      <c r="H4" s="171"/>
      <c r="I4" s="181"/>
      <c r="K4" s="190"/>
    </row>
    <row r="5" spans="1:11" ht="22.5" customHeight="1">
      <c r="A5" s="103"/>
      <c r="B5" s="128"/>
      <c r="C5" s="230"/>
      <c r="D5" s="165"/>
      <c r="E5" s="146"/>
      <c r="F5" s="258"/>
      <c r="G5" s="254"/>
      <c r="H5" s="171"/>
      <c r="I5" s="181"/>
      <c r="K5" s="190"/>
    </row>
    <row r="6" spans="1:11" ht="22.5" customHeight="1">
      <c r="A6" s="103"/>
      <c r="B6" s="128"/>
      <c r="C6" s="230"/>
      <c r="D6" s="255"/>
      <c r="E6" s="146"/>
      <c r="F6" s="258"/>
      <c r="G6" s="254"/>
      <c r="H6" s="171"/>
      <c r="I6" s="181"/>
      <c r="K6" s="190"/>
    </row>
    <row r="7" spans="1:11" ht="22.5" customHeight="1">
      <c r="A7" s="103"/>
      <c r="B7" s="128"/>
      <c r="C7" s="230"/>
      <c r="D7" s="254"/>
      <c r="E7" s="146"/>
      <c r="F7" s="258"/>
      <c r="G7" s="254"/>
      <c r="H7" s="171"/>
      <c r="I7" s="181"/>
      <c r="K7" s="190"/>
    </row>
    <row r="8" spans="1:11" ht="22.5" customHeight="1">
      <c r="A8" s="103"/>
      <c r="B8" s="128"/>
      <c r="C8" s="230"/>
      <c r="D8" s="254"/>
      <c r="E8" s="146"/>
      <c r="F8" s="258"/>
      <c r="G8" s="254"/>
      <c r="H8" s="171"/>
      <c r="I8" s="181"/>
      <c r="K8" s="190"/>
    </row>
    <row r="9" spans="1:11" ht="22.5" customHeight="1">
      <c r="A9" s="103"/>
      <c r="B9" s="128"/>
      <c r="C9" s="230"/>
      <c r="D9" s="254"/>
      <c r="E9" s="146"/>
      <c r="F9" s="258"/>
      <c r="G9" s="254"/>
      <c r="H9" s="171"/>
      <c r="I9" s="181"/>
      <c r="K9" s="190"/>
    </row>
    <row r="10" spans="1:11" ht="22.5" customHeight="1">
      <c r="A10" s="103"/>
      <c r="B10" s="128"/>
      <c r="C10" s="230"/>
      <c r="D10" s="254"/>
      <c r="E10" s="146"/>
      <c r="F10" s="146"/>
      <c r="G10" s="165"/>
      <c r="H10" s="240"/>
      <c r="I10" s="181"/>
      <c r="K10" s="190"/>
    </row>
    <row r="11" spans="1:11" ht="22.5" customHeight="1">
      <c r="A11" s="103"/>
      <c r="B11" s="128"/>
      <c r="C11" s="230"/>
      <c r="D11" s="165"/>
      <c r="E11" s="146"/>
      <c r="F11" s="258"/>
      <c r="G11" s="254"/>
      <c r="H11" s="171"/>
      <c r="I11" s="181"/>
      <c r="K11" s="190"/>
    </row>
    <row r="12" spans="1:11" ht="22.5" customHeight="1">
      <c r="A12" s="103"/>
      <c r="B12" s="128"/>
      <c r="C12" s="230"/>
      <c r="D12" s="254"/>
      <c r="E12" s="146"/>
      <c r="F12" s="258"/>
      <c r="G12" s="254"/>
      <c r="H12" s="171"/>
      <c r="I12" s="181"/>
      <c r="K12" s="190"/>
    </row>
    <row r="13" spans="1:11" ht="22.5" customHeight="1">
      <c r="A13" s="103"/>
      <c r="B13" s="128"/>
      <c r="C13" s="230"/>
      <c r="D13" s="254"/>
      <c r="E13" s="146"/>
      <c r="F13" s="258"/>
      <c r="G13" s="254"/>
      <c r="H13" s="171"/>
      <c r="I13" s="181"/>
      <c r="K13" s="190"/>
    </row>
    <row r="14" spans="1:11" ht="22.5" customHeight="1">
      <c r="A14" s="103"/>
      <c r="B14" s="128"/>
      <c r="C14" s="230"/>
      <c r="D14" s="254"/>
      <c r="E14" s="146"/>
      <c r="F14" s="258"/>
      <c r="G14" s="254"/>
      <c r="H14" s="171"/>
      <c r="I14" s="181"/>
      <c r="K14" s="190"/>
    </row>
    <row r="15" spans="1:11" ht="22.5" customHeight="1">
      <c r="A15" s="103"/>
      <c r="B15" s="128"/>
      <c r="C15" s="230"/>
      <c r="D15" s="254"/>
      <c r="E15" s="146"/>
      <c r="F15" s="258"/>
      <c r="G15" s="254"/>
      <c r="H15" s="171"/>
      <c r="I15" s="181"/>
      <c r="K15" s="190"/>
    </row>
    <row r="16" spans="1:11" ht="22.5" customHeight="1">
      <c r="A16" s="103"/>
      <c r="B16" s="128"/>
      <c r="C16" s="230"/>
      <c r="D16" s="254"/>
      <c r="E16" s="146"/>
      <c r="F16" s="258"/>
      <c r="G16" s="254"/>
      <c r="H16" s="171"/>
      <c r="I16" s="181"/>
    </row>
    <row r="17" spans="1:12" ht="22.5" customHeight="1">
      <c r="A17" s="103"/>
      <c r="B17" s="128"/>
      <c r="C17" s="230"/>
      <c r="D17" s="254"/>
      <c r="E17" s="146"/>
      <c r="F17" s="258"/>
      <c r="G17" s="254"/>
      <c r="H17" s="171"/>
      <c r="I17" s="181"/>
    </row>
    <row r="18" spans="1:12" ht="22.5" customHeight="1">
      <c r="A18" s="103"/>
      <c r="B18" s="128"/>
      <c r="C18" s="230"/>
      <c r="D18" s="254"/>
      <c r="E18" s="146"/>
      <c r="F18" s="258"/>
      <c r="G18" s="254"/>
      <c r="H18" s="171"/>
      <c r="I18" s="181"/>
    </row>
    <row r="19" spans="1:12" ht="22.5" customHeight="1">
      <c r="A19" s="103"/>
      <c r="B19" s="128"/>
      <c r="C19" s="230"/>
      <c r="D19" s="254"/>
      <c r="E19" s="146"/>
      <c r="F19" s="258"/>
      <c r="G19" s="254"/>
      <c r="H19" s="171"/>
      <c r="I19" s="181"/>
    </row>
    <row r="20" spans="1:12" ht="22.5" customHeight="1">
      <c r="A20" s="103"/>
      <c r="B20" s="128"/>
      <c r="C20" s="230"/>
      <c r="D20" s="254"/>
      <c r="E20" s="146"/>
      <c r="F20" s="258"/>
      <c r="G20" s="254"/>
      <c r="H20" s="171"/>
      <c r="I20" s="181"/>
    </row>
    <row r="21" spans="1:12" ht="22.5" customHeight="1">
      <c r="A21" s="103"/>
      <c r="B21" s="128"/>
      <c r="C21" s="230"/>
      <c r="D21" s="254"/>
      <c r="E21" s="146"/>
      <c r="F21" s="258"/>
      <c r="G21" s="254"/>
      <c r="H21" s="171"/>
      <c r="I21" s="181"/>
    </row>
    <row r="22" spans="1:12" ht="22.5" customHeight="1">
      <c r="A22" s="103"/>
      <c r="B22" s="128"/>
      <c r="C22" s="230"/>
      <c r="D22" s="254"/>
      <c r="E22" s="146"/>
      <c r="F22" s="258"/>
      <c r="G22" s="254"/>
      <c r="H22" s="171"/>
      <c r="I22" s="181"/>
    </row>
    <row r="23" spans="1:12" ht="22.5" customHeight="1">
      <c r="A23" s="103"/>
      <c r="B23" s="128"/>
      <c r="C23" s="230"/>
      <c r="D23" s="254"/>
      <c r="E23" s="146"/>
      <c r="F23" s="258"/>
      <c r="G23" s="254"/>
      <c r="H23" s="171"/>
      <c r="I23" s="181"/>
    </row>
    <row r="24" spans="1:12" ht="22.5" customHeight="1">
      <c r="A24" s="103"/>
      <c r="B24" s="128"/>
      <c r="C24" s="230"/>
      <c r="D24" s="254"/>
      <c r="E24" s="146"/>
      <c r="F24" s="258"/>
      <c r="G24" s="254"/>
      <c r="H24" s="171"/>
      <c r="I24" s="181"/>
      <c r="K24" s="246">
        <f>SUMIF(C4:C26,"立候補準備",B4:B26)</f>
        <v>0</v>
      </c>
      <c r="L24" s="223" t="s">
        <v>39</v>
      </c>
    </row>
    <row r="25" spans="1:12" ht="22.5" customHeight="1">
      <c r="A25" s="103"/>
      <c r="B25" s="128"/>
      <c r="C25" s="230"/>
      <c r="D25" s="254"/>
      <c r="E25" s="146"/>
      <c r="F25" s="258"/>
      <c r="G25" s="254"/>
      <c r="H25" s="171"/>
      <c r="I25" s="181"/>
      <c r="K25" s="246">
        <f>SUMIF(C4:C26,"選 挙 運 動",B4:B26)</f>
        <v>0</v>
      </c>
      <c r="L25" s="223" t="s">
        <v>48</v>
      </c>
    </row>
    <row r="26" spans="1:12" ht="22.5" customHeight="1">
      <c r="A26" s="103"/>
      <c r="B26" s="228"/>
      <c r="C26" s="230"/>
      <c r="D26" s="264"/>
      <c r="E26" s="265"/>
      <c r="F26" s="266"/>
      <c r="G26" s="264"/>
      <c r="H26" s="268"/>
      <c r="I26" s="270"/>
      <c r="K26" s="246">
        <f>SUM(K24:K25)</f>
        <v>0</v>
      </c>
    </row>
    <row r="27" spans="1:12" ht="18.75" customHeight="1">
      <c r="A27" s="227" t="s">
        <v>15</v>
      </c>
      <c r="B27" s="229">
        <f>SUM(B4:B26)</f>
        <v>0</v>
      </c>
      <c r="C27" s="231" t="s">
        <v>106</v>
      </c>
      <c r="D27" s="237"/>
      <c r="E27" s="235"/>
      <c r="F27" s="236"/>
      <c r="G27" s="237"/>
      <c r="H27" s="260"/>
      <c r="I27" s="245"/>
      <c r="K27" s="222" t="str">
        <f>IF(K26=B27,"OK","NG")</f>
        <v>OK</v>
      </c>
    </row>
    <row r="28" spans="1:12" ht="18.75" customHeight="1">
      <c r="A28" s="225" t="s">
        <v>200</v>
      </c>
      <c r="B28" s="126"/>
      <c r="C28" s="214"/>
      <c r="D28" s="135"/>
      <c r="E28" s="126" t="str">
        <f>"（第"&amp;'【様式１】選挙運動費用収支報告書（表紙）'!$T$18&amp;"回）"</f>
        <v>（第1回）</v>
      </c>
      <c r="I28" s="93" t="s">
        <v>151</v>
      </c>
      <c r="K28" s="190" t="str">
        <f>'【様式１】選挙運動費用収支報告書（表紙）'!$T$18&amp;"回目提出"</f>
        <v>1回目提出</v>
      </c>
    </row>
    <row r="29" spans="1:12" ht="15" customHeight="1">
      <c r="A29" s="101" t="s">
        <v>1</v>
      </c>
      <c r="B29" s="127" t="s">
        <v>100</v>
      </c>
      <c r="C29" s="113" t="s">
        <v>16</v>
      </c>
      <c r="D29" s="233" t="s">
        <v>8</v>
      </c>
      <c r="E29" s="113" t="s">
        <v>18</v>
      </c>
      <c r="F29" s="113"/>
      <c r="G29" s="113"/>
      <c r="H29" s="238" t="s">
        <v>176</v>
      </c>
      <c r="I29" s="179" t="s">
        <v>7</v>
      </c>
      <c r="K29" s="190"/>
    </row>
    <row r="30" spans="1:12" ht="15" customHeight="1">
      <c r="A30" s="102"/>
      <c r="B30" s="114"/>
      <c r="C30" s="114"/>
      <c r="D30" s="157"/>
      <c r="E30" s="157" t="s">
        <v>3</v>
      </c>
      <c r="F30" s="157" t="s">
        <v>2</v>
      </c>
      <c r="G30" s="114" t="s">
        <v>38</v>
      </c>
      <c r="H30" s="239"/>
      <c r="I30" s="180"/>
      <c r="K30" s="190"/>
    </row>
    <row r="31" spans="1:12" ht="22.5" customHeight="1">
      <c r="A31" s="103"/>
      <c r="B31" s="128"/>
      <c r="C31" s="230"/>
      <c r="D31" s="254"/>
      <c r="E31" s="146"/>
      <c r="F31" s="258"/>
      <c r="G31" s="254"/>
      <c r="H31" s="171"/>
      <c r="I31" s="181"/>
      <c r="K31" s="190"/>
    </row>
    <row r="32" spans="1:12" ht="22.5" customHeight="1">
      <c r="A32" s="103"/>
      <c r="B32" s="128"/>
      <c r="C32" s="230"/>
      <c r="D32" s="165"/>
      <c r="E32" s="146"/>
      <c r="F32" s="258"/>
      <c r="G32" s="254"/>
      <c r="H32" s="171"/>
      <c r="I32" s="181"/>
      <c r="K32" s="190"/>
    </row>
    <row r="33" spans="1:11" ht="22.5" customHeight="1">
      <c r="A33" s="103"/>
      <c r="B33" s="128"/>
      <c r="C33" s="230"/>
      <c r="D33" s="255"/>
      <c r="E33" s="146"/>
      <c r="F33" s="258"/>
      <c r="G33" s="254"/>
      <c r="H33" s="171"/>
      <c r="I33" s="181"/>
      <c r="K33" s="190"/>
    </row>
    <row r="34" spans="1:11" ht="22.5" customHeight="1">
      <c r="A34" s="103"/>
      <c r="B34" s="128"/>
      <c r="C34" s="230"/>
      <c r="D34" s="254"/>
      <c r="E34" s="146"/>
      <c r="F34" s="258"/>
      <c r="G34" s="254"/>
      <c r="H34" s="171"/>
      <c r="I34" s="181"/>
      <c r="K34" s="190"/>
    </row>
    <row r="35" spans="1:11" ht="22.5" customHeight="1">
      <c r="A35" s="103"/>
      <c r="B35" s="128"/>
      <c r="C35" s="230"/>
      <c r="D35" s="254"/>
      <c r="E35" s="146"/>
      <c r="F35" s="258"/>
      <c r="G35" s="254"/>
      <c r="H35" s="171"/>
      <c r="I35" s="181"/>
      <c r="K35" s="190"/>
    </row>
    <row r="36" spans="1:11" ht="22.5" customHeight="1">
      <c r="A36" s="103"/>
      <c r="B36" s="128"/>
      <c r="C36" s="230"/>
      <c r="D36" s="254"/>
      <c r="E36" s="146"/>
      <c r="F36" s="258"/>
      <c r="G36" s="254"/>
      <c r="H36" s="171"/>
      <c r="I36" s="181"/>
      <c r="K36" s="190"/>
    </row>
    <row r="37" spans="1:11" ht="22.5" customHeight="1">
      <c r="A37" s="103"/>
      <c r="B37" s="128"/>
      <c r="C37" s="230"/>
      <c r="D37" s="254"/>
      <c r="E37" s="146"/>
      <c r="F37" s="146"/>
      <c r="G37" s="165"/>
      <c r="H37" s="240"/>
      <c r="I37" s="181"/>
      <c r="K37" s="190"/>
    </row>
    <row r="38" spans="1:11" ht="22.5" customHeight="1">
      <c r="A38" s="103"/>
      <c r="B38" s="128"/>
      <c r="C38" s="230"/>
      <c r="D38" s="165"/>
      <c r="E38" s="146"/>
      <c r="F38" s="258"/>
      <c r="G38" s="254"/>
      <c r="H38" s="171"/>
      <c r="I38" s="181"/>
      <c r="K38" s="190"/>
    </row>
    <row r="39" spans="1:11" ht="22.5" customHeight="1">
      <c r="A39" s="103"/>
      <c r="B39" s="128"/>
      <c r="C39" s="230"/>
      <c r="D39" s="254"/>
      <c r="E39" s="146"/>
      <c r="F39" s="258"/>
      <c r="G39" s="254"/>
      <c r="H39" s="171"/>
      <c r="I39" s="181"/>
      <c r="K39" s="190"/>
    </row>
    <row r="40" spans="1:11" ht="22.5" customHeight="1">
      <c r="A40" s="103"/>
      <c r="B40" s="128"/>
      <c r="C40" s="230"/>
      <c r="D40" s="254"/>
      <c r="E40" s="146"/>
      <c r="F40" s="258"/>
      <c r="G40" s="254"/>
      <c r="H40" s="171"/>
      <c r="I40" s="181"/>
      <c r="K40" s="190"/>
    </row>
    <row r="41" spans="1:11" ht="22.5" customHeight="1">
      <c r="A41" s="103"/>
      <c r="B41" s="128"/>
      <c r="C41" s="230"/>
      <c r="D41" s="254"/>
      <c r="E41" s="146"/>
      <c r="F41" s="258"/>
      <c r="G41" s="254"/>
      <c r="H41" s="171"/>
      <c r="I41" s="181"/>
      <c r="K41" s="190"/>
    </row>
    <row r="42" spans="1:11" ht="22.5" customHeight="1">
      <c r="A42" s="103"/>
      <c r="B42" s="128"/>
      <c r="C42" s="230"/>
      <c r="D42" s="254"/>
      <c r="E42" s="146"/>
      <c r="F42" s="258"/>
      <c r="G42" s="254"/>
      <c r="H42" s="171"/>
      <c r="I42" s="181"/>
      <c r="K42" s="190"/>
    </row>
    <row r="43" spans="1:11" ht="22.5" customHeight="1">
      <c r="A43" s="103"/>
      <c r="B43" s="128"/>
      <c r="C43" s="230"/>
      <c r="D43" s="254"/>
      <c r="E43" s="146"/>
      <c r="F43" s="258"/>
      <c r="G43" s="254"/>
      <c r="H43" s="171"/>
      <c r="I43" s="181"/>
    </row>
    <row r="44" spans="1:11" ht="22.5" customHeight="1">
      <c r="A44" s="103"/>
      <c r="B44" s="128"/>
      <c r="C44" s="230"/>
      <c r="D44" s="254"/>
      <c r="E44" s="146"/>
      <c r="F44" s="258"/>
      <c r="G44" s="254"/>
      <c r="H44" s="171"/>
      <c r="I44" s="181"/>
    </row>
    <row r="45" spans="1:11" ht="22.5" customHeight="1">
      <c r="A45" s="103"/>
      <c r="B45" s="128"/>
      <c r="C45" s="230"/>
      <c r="D45" s="254"/>
      <c r="E45" s="146"/>
      <c r="F45" s="258"/>
      <c r="G45" s="254"/>
      <c r="H45" s="171"/>
      <c r="I45" s="181"/>
    </row>
    <row r="46" spans="1:11" ht="22.5" customHeight="1">
      <c r="A46" s="103"/>
      <c r="B46" s="128"/>
      <c r="C46" s="230"/>
      <c r="D46" s="254"/>
      <c r="E46" s="146"/>
      <c r="F46" s="258"/>
      <c r="G46" s="254"/>
      <c r="H46" s="171"/>
      <c r="I46" s="181"/>
    </row>
    <row r="47" spans="1:11" ht="22.5" customHeight="1">
      <c r="A47" s="103"/>
      <c r="B47" s="128"/>
      <c r="C47" s="230"/>
      <c r="D47" s="254"/>
      <c r="E47" s="146"/>
      <c r="F47" s="258"/>
      <c r="G47" s="254"/>
      <c r="H47" s="171"/>
      <c r="I47" s="181"/>
    </row>
    <row r="48" spans="1:11" ht="22.5" customHeight="1">
      <c r="A48" s="103"/>
      <c r="B48" s="128"/>
      <c r="C48" s="230"/>
      <c r="D48" s="254"/>
      <c r="E48" s="146"/>
      <c r="F48" s="258"/>
      <c r="G48" s="254"/>
      <c r="H48" s="171"/>
      <c r="I48" s="181"/>
    </row>
    <row r="49" spans="1:12" ht="22.5" customHeight="1">
      <c r="A49" s="103"/>
      <c r="B49" s="128"/>
      <c r="C49" s="230"/>
      <c r="D49" s="254"/>
      <c r="E49" s="146"/>
      <c r="F49" s="258"/>
      <c r="G49" s="254"/>
      <c r="H49" s="171"/>
      <c r="I49" s="181"/>
    </row>
    <row r="50" spans="1:12" ht="22.5" customHeight="1">
      <c r="A50" s="103"/>
      <c r="B50" s="128"/>
      <c r="C50" s="230"/>
      <c r="D50" s="254"/>
      <c r="E50" s="146"/>
      <c r="F50" s="258"/>
      <c r="G50" s="254"/>
      <c r="H50" s="171"/>
      <c r="I50" s="181"/>
    </row>
    <row r="51" spans="1:12" ht="22.5" customHeight="1">
      <c r="A51" s="103"/>
      <c r="B51" s="128"/>
      <c r="C51" s="230"/>
      <c r="D51" s="254"/>
      <c r="E51" s="146"/>
      <c r="F51" s="258"/>
      <c r="G51" s="254"/>
      <c r="H51" s="171"/>
      <c r="I51" s="181"/>
      <c r="K51" s="246">
        <f>SUMIF(C31:C53,"立候補準備",B31:B53)</f>
        <v>0</v>
      </c>
      <c r="L51" s="223" t="s">
        <v>39</v>
      </c>
    </row>
    <row r="52" spans="1:12" ht="22.5" customHeight="1">
      <c r="A52" s="103"/>
      <c r="B52" s="128"/>
      <c r="C52" s="230"/>
      <c r="D52" s="254"/>
      <c r="E52" s="146"/>
      <c r="F52" s="258"/>
      <c r="G52" s="254"/>
      <c r="H52" s="171"/>
      <c r="I52" s="181"/>
      <c r="K52" s="246">
        <f>SUMIF(C31:C53,"選 挙 運 動",B31:B53)</f>
        <v>0</v>
      </c>
      <c r="L52" s="223" t="s">
        <v>48</v>
      </c>
    </row>
    <row r="53" spans="1:12" ht="22.5" customHeight="1">
      <c r="A53" s="103"/>
      <c r="B53" s="228"/>
      <c r="C53" s="230"/>
      <c r="D53" s="264"/>
      <c r="E53" s="265"/>
      <c r="F53" s="266"/>
      <c r="G53" s="264"/>
      <c r="H53" s="268"/>
      <c r="I53" s="270"/>
      <c r="K53" s="246">
        <f>SUM(K51:K52)</f>
        <v>0</v>
      </c>
    </row>
    <row r="54" spans="1:12" ht="18.75" customHeight="1">
      <c r="A54" s="227" t="s">
        <v>15</v>
      </c>
      <c r="B54" s="229">
        <f>SUM(B31:B53)</f>
        <v>0</v>
      </c>
      <c r="C54" s="231" t="s">
        <v>191</v>
      </c>
      <c r="D54" s="237"/>
      <c r="E54" s="235"/>
      <c r="F54" s="236"/>
      <c r="G54" s="237"/>
      <c r="H54" s="260"/>
      <c r="I54" s="245"/>
      <c r="K54" s="222" t="str">
        <f>IF(K53=B54,"OK","NG")</f>
        <v>OK</v>
      </c>
    </row>
    <row r="55" spans="1:12" ht="18.75" customHeight="1">
      <c r="A55" s="225" t="s">
        <v>200</v>
      </c>
      <c r="B55" s="126"/>
      <c r="C55" s="214"/>
      <c r="D55" s="135"/>
      <c r="E55" s="126" t="str">
        <f>"（第"&amp;'【様式１】選挙運動費用収支報告書（表紙）'!$T$18&amp;"回）"</f>
        <v>（第1回）</v>
      </c>
      <c r="I55" s="93" t="s">
        <v>151</v>
      </c>
      <c r="K55" s="190" t="str">
        <f>'【様式１】選挙運動費用収支報告書（表紙）'!$T$18&amp;"回目提出"</f>
        <v>1回目提出</v>
      </c>
    </row>
    <row r="56" spans="1:12" ht="15" customHeight="1">
      <c r="A56" s="101" t="s">
        <v>1</v>
      </c>
      <c r="B56" s="127" t="s">
        <v>100</v>
      </c>
      <c r="C56" s="113" t="s">
        <v>16</v>
      </c>
      <c r="D56" s="233" t="s">
        <v>8</v>
      </c>
      <c r="E56" s="113" t="s">
        <v>18</v>
      </c>
      <c r="F56" s="113"/>
      <c r="G56" s="113"/>
      <c r="H56" s="238" t="s">
        <v>176</v>
      </c>
      <c r="I56" s="179" t="s">
        <v>7</v>
      </c>
      <c r="K56" s="190"/>
    </row>
    <row r="57" spans="1:12" ht="15" customHeight="1">
      <c r="A57" s="102"/>
      <c r="B57" s="114"/>
      <c r="C57" s="114"/>
      <c r="D57" s="157"/>
      <c r="E57" s="157" t="s">
        <v>3</v>
      </c>
      <c r="F57" s="157" t="s">
        <v>2</v>
      </c>
      <c r="G57" s="114" t="s">
        <v>38</v>
      </c>
      <c r="H57" s="239"/>
      <c r="I57" s="180"/>
      <c r="K57" s="190"/>
    </row>
    <row r="58" spans="1:12" ht="22.5" customHeight="1">
      <c r="A58" s="103"/>
      <c r="B58" s="128"/>
      <c r="C58" s="230"/>
      <c r="D58" s="254"/>
      <c r="E58" s="146"/>
      <c r="F58" s="258"/>
      <c r="G58" s="254"/>
      <c r="H58" s="171"/>
      <c r="I58" s="181"/>
      <c r="K58" s="190"/>
    </row>
    <row r="59" spans="1:12" ht="22.5" customHeight="1">
      <c r="A59" s="103"/>
      <c r="B59" s="128"/>
      <c r="C59" s="230"/>
      <c r="D59" s="165"/>
      <c r="E59" s="146"/>
      <c r="F59" s="258"/>
      <c r="G59" s="254"/>
      <c r="H59" s="171"/>
      <c r="I59" s="181"/>
      <c r="K59" s="190"/>
    </row>
    <row r="60" spans="1:12" ht="22.5" customHeight="1">
      <c r="A60" s="103"/>
      <c r="B60" s="128"/>
      <c r="C60" s="230"/>
      <c r="D60" s="255"/>
      <c r="E60" s="146"/>
      <c r="F60" s="258"/>
      <c r="G60" s="254"/>
      <c r="H60" s="171"/>
      <c r="I60" s="181"/>
      <c r="K60" s="190"/>
    </row>
    <row r="61" spans="1:12" ht="22.5" customHeight="1">
      <c r="A61" s="103"/>
      <c r="B61" s="128"/>
      <c r="C61" s="230"/>
      <c r="D61" s="254"/>
      <c r="E61" s="146"/>
      <c r="F61" s="258"/>
      <c r="G61" s="254"/>
      <c r="H61" s="171"/>
      <c r="I61" s="181"/>
      <c r="K61" s="190"/>
    </row>
    <row r="62" spans="1:12" ht="22.5" customHeight="1">
      <c r="A62" s="103"/>
      <c r="B62" s="128"/>
      <c r="C62" s="230"/>
      <c r="D62" s="254"/>
      <c r="E62" s="146"/>
      <c r="F62" s="258"/>
      <c r="G62" s="254"/>
      <c r="H62" s="171"/>
      <c r="I62" s="181"/>
      <c r="K62" s="190"/>
    </row>
    <row r="63" spans="1:12" ht="22.5" customHeight="1">
      <c r="A63" s="103"/>
      <c r="B63" s="128"/>
      <c r="C63" s="230"/>
      <c r="D63" s="254"/>
      <c r="E63" s="146"/>
      <c r="F63" s="258"/>
      <c r="G63" s="254"/>
      <c r="H63" s="171"/>
      <c r="I63" s="181"/>
      <c r="K63" s="190"/>
    </row>
    <row r="64" spans="1:12" ht="22.5" customHeight="1">
      <c r="A64" s="103"/>
      <c r="B64" s="128"/>
      <c r="C64" s="230"/>
      <c r="D64" s="254"/>
      <c r="E64" s="146"/>
      <c r="F64" s="146"/>
      <c r="G64" s="165"/>
      <c r="H64" s="240"/>
      <c r="I64" s="181"/>
      <c r="K64" s="190"/>
    </row>
    <row r="65" spans="1:12" ht="22.5" customHeight="1">
      <c r="A65" s="103"/>
      <c r="B65" s="128"/>
      <c r="C65" s="230"/>
      <c r="D65" s="165"/>
      <c r="E65" s="146"/>
      <c r="F65" s="258"/>
      <c r="G65" s="254"/>
      <c r="H65" s="171"/>
      <c r="I65" s="181"/>
      <c r="K65" s="190"/>
    </row>
    <row r="66" spans="1:12" ht="22.5" customHeight="1">
      <c r="A66" s="103"/>
      <c r="B66" s="128"/>
      <c r="C66" s="230"/>
      <c r="D66" s="254"/>
      <c r="E66" s="146"/>
      <c r="F66" s="258"/>
      <c r="G66" s="254"/>
      <c r="H66" s="171"/>
      <c r="I66" s="181"/>
      <c r="K66" s="190"/>
    </row>
    <row r="67" spans="1:12" ht="22.5" customHeight="1">
      <c r="A67" s="103"/>
      <c r="B67" s="128"/>
      <c r="C67" s="230"/>
      <c r="D67" s="254"/>
      <c r="E67" s="146"/>
      <c r="F67" s="258"/>
      <c r="G67" s="254"/>
      <c r="H67" s="171"/>
      <c r="I67" s="181"/>
      <c r="K67" s="190"/>
    </row>
    <row r="68" spans="1:12" ht="22.5" customHeight="1">
      <c r="A68" s="103"/>
      <c r="B68" s="128"/>
      <c r="C68" s="230"/>
      <c r="D68" s="254"/>
      <c r="E68" s="146"/>
      <c r="F68" s="258"/>
      <c r="G68" s="254"/>
      <c r="H68" s="171"/>
      <c r="I68" s="181"/>
      <c r="K68" s="190"/>
    </row>
    <row r="69" spans="1:12" ht="22.5" customHeight="1">
      <c r="A69" s="103"/>
      <c r="B69" s="128"/>
      <c r="C69" s="230"/>
      <c r="D69" s="254"/>
      <c r="E69" s="146"/>
      <c r="F69" s="258"/>
      <c r="G69" s="254"/>
      <c r="H69" s="171"/>
      <c r="I69" s="181"/>
      <c r="K69" s="190"/>
    </row>
    <row r="70" spans="1:12" ht="22.5" customHeight="1">
      <c r="A70" s="103"/>
      <c r="B70" s="128"/>
      <c r="C70" s="230"/>
      <c r="D70" s="254"/>
      <c r="E70" s="146"/>
      <c r="F70" s="258"/>
      <c r="G70" s="254"/>
      <c r="H70" s="171"/>
      <c r="I70" s="181"/>
    </row>
    <row r="71" spans="1:12" ht="22.5" customHeight="1">
      <c r="A71" s="103"/>
      <c r="B71" s="128"/>
      <c r="C71" s="230"/>
      <c r="D71" s="254"/>
      <c r="E71" s="146"/>
      <c r="F71" s="258"/>
      <c r="G71" s="254"/>
      <c r="H71" s="171"/>
      <c r="I71" s="181"/>
    </row>
    <row r="72" spans="1:12" ht="22.5" customHeight="1">
      <c r="A72" s="103"/>
      <c r="B72" s="128"/>
      <c r="C72" s="230"/>
      <c r="D72" s="254"/>
      <c r="E72" s="146"/>
      <c r="F72" s="258"/>
      <c r="G72" s="254"/>
      <c r="H72" s="171"/>
      <c r="I72" s="181"/>
    </row>
    <row r="73" spans="1:12" ht="22.5" customHeight="1">
      <c r="A73" s="103"/>
      <c r="B73" s="128"/>
      <c r="C73" s="230"/>
      <c r="D73" s="254"/>
      <c r="E73" s="146"/>
      <c r="F73" s="258"/>
      <c r="G73" s="254"/>
      <c r="H73" s="171"/>
      <c r="I73" s="181"/>
    </row>
    <row r="74" spans="1:12" ht="22.5" customHeight="1">
      <c r="A74" s="103"/>
      <c r="B74" s="128"/>
      <c r="C74" s="230"/>
      <c r="D74" s="254"/>
      <c r="E74" s="146"/>
      <c r="F74" s="258"/>
      <c r="G74" s="254"/>
      <c r="H74" s="171"/>
      <c r="I74" s="181"/>
    </row>
    <row r="75" spans="1:12" ht="22.5" customHeight="1">
      <c r="A75" s="103"/>
      <c r="B75" s="128"/>
      <c r="C75" s="230"/>
      <c r="D75" s="254"/>
      <c r="E75" s="146"/>
      <c r="F75" s="258"/>
      <c r="G75" s="254"/>
      <c r="H75" s="171"/>
      <c r="I75" s="181"/>
    </row>
    <row r="76" spans="1:12" ht="22.5" customHeight="1">
      <c r="A76" s="103"/>
      <c r="B76" s="128"/>
      <c r="C76" s="230"/>
      <c r="D76" s="254"/>
      <c r="E76" s="146"/>
      <c r="F76" s="258"/>
      <c r="G76" s="254"/>
      <c r="H76" s="171"/>
      <c r="I76" s="181"/>
    </row>
    <row r="77" spans="1:12" ht="22.5" customHeight="1">
      <c r="A77" s="103"/>
      <c r="B77" s="128"/>
      <c r="C77" s="230"/>
      <c r="D77" s="254"/>
      <c r="E77" s="146"/>
      <c r="F77" s="258"/>
      <c r="G77" s="254"/>
      <c r="H77" s="171"/>
      <c r="I77" s="181"/>
    </row>
    <row r="78" spans="1:12" ht="22.5" customHeight="1">
      <c r="A78" s="103"/>
      <c r="B78" s="128"/>
      <c r="C78" s="230"/>
      <c r="D78" s="254"/>
      <c r="E78" s="146"/>
      <c r="F78" s="258"/>
      <c r="G78" s="254"/>
      <c r="H78" s="171"/>
      <c r="I78" s="181"/>
      <c r="K78" s="246">
        <f>SUMIF(C58:C80,"立候補準備",B58:B80)</f>
        <v>0</v>
      </c>
      <c r="L78" s="223" t="s">
        <v>39</v>
      </c>
    </row>
    <row r="79" spans="1:12" ht="22.5" customHeight="1">
      <c r="A79" s="103"/>
      <c r="B79" s="128"/>
      <c r="C79" s="230"/>
      <c r="D79" s="254"/>
      <c r="E79" s="146"/>
      <c r="F79" s="258"/>
      <c r="G79" s="254"/>
      <c r="H79" s="171"/>
      <c r="I79" s="181"/>
      <c r="K79" s="246">
        <f>SUMIF(C58:C80,"選 挙 運 動",B58:B80)</f>
        <v>0</v>
      </c>
      <c r="L79" s="223" t="s">
        <v>48</v>
      </c>
    </row>
    <row r="80" spans="1:12" ht="22.5" customHeight="1">
      <c r="A80" s="103"/>
      <c r="B80" s="228"/>
      <c r="C80" s="230"/>
      <c r="D80" s="264"/>
      <c r="E80" s="265"/>
      <c r="F80" s="266"/>
      <c r="G80" s="264"/>
      <c r="H80" s="268"/>
      <c r="I80" s="270"/>
      <c r="K80" s="246">
        <f>SUM(K78:K79)</f>
        <v>0</v>
      </c>
    </row>
    <row r="81" spans="1:11" ht="18.75" customHeight="1">
      <c r="A81" s="227" t="s">
        <v>15</v>
      </c>
      <c r="B81" s="229">
        <f>SUM(B58:B80)</f>
        <v>0</v>
      </c>
      <c r="C81" s="231" t="s">
        <v>169</v>
      </c>
      <c r="D81" s="237"/>
      <c r="E81" s="235"/>
      <c r="F81" s="236"/>
      <c r="G81" s="237"/>
      <c r="H81" s="260"/>
      <c r="I81" s="245"/>
      <c r="K81" s="222" t="str">
        <f>IF(K80=B81,"OK","NG")</f>
        <v>OK</v>
      </c>
    </row>
    <row r="82" spans="1:11" ht="18.75" customHeight="1">
      <c r="A82" s="225" t="s">
        <v>200</v>
      </c>
      <c r="B82" s="126"/>
      <c r="C82" s="214"/>
      <c r="D82" s="135"/>
      <c r="E82" s="126" t="str">
        <f>"（第"&amp;'【様式１】選挙運動費用収支報告書（表紙）'!$T$18&amp;"回）"</f>
        <v>（第1回）</v>
      </c>
      <c r="I82" s="93" t="s">
        <v>151</v>
      </c>
      <c r="K82" s="190" t="str">
        <f>'【様式１】選挙運動費用収支報告書（表紙）'!$T$18&amp;"回目提出"</f>
        <v>1回目提出</v>
      </c>
    </row>
    <row r="83" spans="1:11" ht="15" customHeight="1">
      <c r="A83" s="101" t="s">
        <v>1</v>
      </c>
      <c r="B83" s="127" t="s">
        <v>100</v>
      </c>
      <c r="C83" s="113" t="s">
        <v>16</v>
      </c>
      <c r="D83" s="233" t="s">
        <v>8</v>
      </c>
      <c r="E83" s="113" t="s">
        <v>18</v>
      </c>
      <c r="F83" s="113"/>
      <c r="G83" s="113"/>
      <c r="H83" s="238" t="s">
        <v>176</v>
      </c>
      <c r="I83" s="179" t="s">
        <v>7</v>
      </c>
      <c r="K83" s="190"/>
    </row>
    <row r="84" spans="1:11" ht="15" customHeight="1">
      <c r="A84" s="102"/>
      <c r="B84" s="114"/>
      <c r="C84" s="114"/>
      <c r="D84" s="157"/>
      <c r="E84" s="157" t="s">
        <v>3</v>
      </c>
      <c r="F84" s="157" t="s">
        <v>2</v>
      </c>
      <c r="G84" s="114" t="s">
        <v>38</v>
      </c>
      <c r="H84" s="239"/>
      <c r="I84" s="180"/>
      <c r="K84" s="190"/>
    </row>
    <row r="85" spans="1:11" ht="22.5" customHeight="1">
      <c r="A85" s="103"/>
      <c r="B85" s="128"/>
      <c r="C85" s="230"/>
      <c r="D85" s="254"/>
      <c r="E85" s="146"/>
      <c r="F85" s="258"/>
      <c r="G85" s="254"/>
      <c r="H85" s="171"/>
      <c r="I85" s="181"/>
      <c r="K85" s="190"/>
    </row>
    <row r="86" spans="1:11" ht="22.5" customHeight="1">
      <c r="A86" s="103"/>
      <c r="B86" s="128"/>
      <c r="C86" s="230"/>
      <c r="D86" s="165"/>
      <c r="E86" s="146"/>
      <c r="F86" s="258"/>
      <c r="G86" s="254"/>
      <c r="H86" s="171"/>
      <c r="I86" s="181"/>
      <c r="K86" s="190"/>
    </row>
    <row r="87" spans="1:11" ht="22.5" customHeight="1">
      <c r="A87" s="103"/>
      <c r="B87" s="128"/>
      <c r="C87" s="230"/>
      <c r="D87" s="255"/>
      <c r="E87" s="146"/>
      <c r="F87" s="258"/>
      <c r="G87" s="254"/>
      <c r="H87" s="171"/>
      <c r="I87" s="181"/>
      <c r="K87" s="190"/>
    </row>
    <row r="88" spans="1:11" ht="22.5" customHeight="1">
      <c r="A88" s="103"/>
      <c r="B88" s="128"/>
      <c r="C88" s="230"/>
      <c r="D88" s="254"/>
      <c r="E88" s="146"/>
      <c r="F88" s="258"/>
      <c r="G88" s="254"/>
      <c r="H88" s="171"/>
      <c r="I88" s="181"/>
      <c r="K88" s="190"/>
    </row>
    <row r="89" spans="1:11" ht="22.5" customHeight="1">
      <c r="A89" s="103"/>
      <c r="B89" s="128"/>
      <c r="C89" s="230"/>
      <c r="D89" s="254"/>
      <c r="E89" s="146"/>
      <c r="F89" s="258"/>
      <c r="G89" s="254"/>
      <c r="H89" s="171"/>
      <c r="I89" s="181"/>
      <c r="K89" s="190"/>
    </row>
    <row r="90" spans="1:11" ht="22.5" customHeight="1">
      <c r="A90" s="103"/>
      <c r="B90" s="128"/>
      <c r="C90" s="230"/>
      <c r="D90" s="254"/>
      <c r="E90" s="146"/>
      <c r="F90" s="258"/>
      <c r="G90" s="254"/>
      <c r="H90" s="171"/>
      <c r="I90" s="181"/>
      <c r="K90" s="190"/>
    </row>
    <row r="91" spans="1:11" ht="22.5" customHeight="1">
      <c r="A91" s="103"/>
      <c r="B91" s="128"/>
      <c r="C91" s="230"/>
      <c r="D91" s="254"/>
      <c r="E91" s="146"/>
      <c r="F91" s="146"/>
      <c r="G91" s="165"/>
      <c r="H91" s="240"/>
      <c r="I91" s="181"/>
      <c r="K91" s="190"/>
    </row>
    <row r="92" spans="1:11" ht="22.5" customHeight="1">
      <c r="A92" s="103"/>
      <c r="B92" s="128"/>
      <c r="C92" s="230"/>
      <c r="D92" s="165"/>
      <c r="E92" s="146"/>
      <c r="F92" s="258"/>
      <c r="G92" s="254"/>
      <c r="H92" s="171"/>
      <c r="I92" s="181"/>
      <c r="K92" s="190"/>
    </row>
    <row r="93" spans="1:11" ht="22.5" customHeight="1">
      <c r="A93" s="103"/>
      <c r="B93" s="128"/>
      <c r="C93" s="230"/>
      <c r="D93" s="254"/>
      <c r="E93" s="146"/>
      <c r="F93" s="258"/>
      <c r="G93" s="254"/>
      <c r="H93" s="171"/>
      <c r="I93" s="181"/>
      <c r="K93" s="190"/>
    </row>
    <row r="94" spans="1:11" ht="22.5" customHeight="1">
      <c r="A94" s="103"/>
      <c r="B94" s="128"/>
      <c r="C94" s="230"/>
      <c r="D94" s="254"/>
      <c r="E94" s="146"/>
      <c r="F94" s="258"/>
      <c r="G94" s="254"/>
      <c r="H94" s="171"/>
      <c r="I94" s="181"/>
      <c r="K94" s="190"/>
    </row>
    <row r="95" spans="1:11" ht="22.5" customHeight="1">
      <c r="A95" s="103"/>
      <c r="B95" s="128"/>
      <c r="C95" s="230"/>
      <c r="D95" s="254"/>
      <c r="E95" s="146"/>
      <c r="F95" s="258"/>
      <c r="G95" s="254"/>
      <c r="H95" s="171"/>
      <c r="I95" s="181"/>
      <c r="K95" s="190"/>
    </row>
    <row r="96" spans="1:11" ht="22.5" customHeight="1">
      <c r="A96" s="103"/>
      <c r="B96" s="128"/>
      <c r="C96" s="230"/>
      <c r="D96" s="254"/>
      <c r="E96" s="146"/>
      <c r="F96" s="258"/>
      <c r="G96" s="254"/>
      <c r="H96" s="171"/>
      <c r="I96" s="181"/>
      <c r="K96" s="190"/>
    </row>
    <row r="97" spans="1:12" ht="22.5" customHeight="1">
      <c r="A97" s="103"/>
      <c r="B97" s="128"/>
      <c r="C97" s="230"/>
      <c r="D97" s="254"/>
      <c r="E97" s="146"/>
      <c r="F97" s="258"/>
      <c r="G97" s="254"/>
      <c r="H97" s="171"/>
      <c r="I97" s="181"/>
    </row>
    <row r="98" spans="1:12" ht="22.5" customHeight="1">
      <c r="A98" s="103"/>
      <c r="B98" s="128"/>
      <c r="C98" s="230"/>
      <c r="D98" s="254"/>
      <c r="E98" s="146"/>
      <c r="F98" s="258"/>
      <c r="G98" s="254"/>
      <c r="H98" s="171"/>
      <c r="I98" s="181"/>
    </row>
    <row r="99" spans="1:12" ht="22.5" customHeight="1">
      <c r="A99" s="103"/>
      <c r="B99" s="128"/>
      <c r="C99" s="230"/>
      <c r="D99" s="254"/>
      <c r="E99" s="146"/>
      <c r="F99" s="258"/>
      <c r="G99" s="254"/>
      <c r="H99" s="171"/>
      <c r="I99" s="181"/>
    </row>
    <row r="100" spans="1:12" ht="22.5" customHeight="1">
      <c r="A100" s="103"/>
      <c r="B100" s="128"/>
      <c r="C100" s="230"/>
      <c r="D100" s="254"/>
      <c r="E100" s="146"/>
      <c r="F100" s="258"/>
      <c r="G100" s="254"/>
      <c r="H100" s="171"/>
      <c r="I100" s="181"/>
    </row>
    <row r="101" spans="1:12" ht="22.5" customHeight="1">
      <c r="A101" s="103"/>
      <c r="B101" s="128"/>
      <c r="C101" s="230"/>
      <c r="D101" s="254"/>
      <c r="E101" s="146"/>
      <c r="F101" s="258"/>
      <c r="G101" s="254"/>
      <c r="H101" s="171"/>
      <c r="I101" s="181"/>
    </row>
    <row r="102" spans="1:12" ht="22.5" customHeight="1">
      <c r="A102" s="103"/>
      <c r="B102" s="128"/>
      <c r="C102" s="230"/>
      <c r="D102" s="254"/>
      <c r="E102" s="146"/>
      <c r="F102" s="258"/>
      <c r="G102" s="254"/>
      <c r="H102" s="171"/>
      <c r="I102" s="181"/>
    </row>
    <row r="103" spans="1:12" ht="22.5" customHeight="1">
      <c r="A103" s="103"/>
      <c r="B103" s="128"/>
      <c r="C103" s="230"/>
      <c r="D103" s="254"/>
      <c r="E103" s="146"/>
      <c r="F103" s="258"/>
      <c r="G103" s="254"/>
      <c r="H103" s="171"/>
      <c r="I103" s="181"/>
    </row>
    <row r="104" spans="1:12" ht="22.5" customHeight="1">
      <c r="A104" s="103"/>
      <c r="B104" s="128"/>
      <c r="C104" s="230"/>
      <c r="D104" s="254"/>
      <c r="E104" s="146"/>
      <c r="F104" s="258"/>
      <c r="G104" s="254"/>
      <c r="H104" s="171"/>
      <c r="I104" s="181"/>
    </row>
    <row r="105" spans="1:12" ht="22.5" customHeight="1">
      <c r="A105" s="103"/>
      <c r="B105" s="128"/>
      <c r="C105" s="230"/>
      <c r="D105" s="254"/>
      <c r="E105" s="146"/>
      <c r="F105" s="258"/>
      <c r="G105" s="254"/>
      <c r="H105" s="171"/>
      <c r="I105" s="181"/>
      <c r="K105" s="246">
        <f>SUMIF(C85:C107,"立候補準備",B85:B107)</f>
        <v>0</v>
      </c>
      <c r="L105" s="223" t="s">
        <v>39</v>
      </c>
    </row>
    <row r="106" spans="1:12" ht="22.5" customHeight="1">
      <c r="A106" s="103"/>
      <c r="B106" s="128"/>
      <c r="C106" s="230"/>
      <c r="D106" s="254"/>
      <c r="E106" s="146"/>
      <c r="F106" s="258"/>
      <c r="G106" s="254"/>
      <c r="H106" s="171"/>
      <c r="I106" s="181"/>
      <c r="K106" s="246">
        <f>SUMIF(C85:C107,"選 挙 運 動",B85:B107)</f>
        <v>0</v>
      </c>
      <c r="L106" s="223" t="s">
        <v>48</v>
      </c>
    </row>
    <row r="107" spans="1:12" ht="22.5" customHeight="1">
      <c r="A107" s="103"/>
      <c r="B107" s="228"/>
      <c r="C107" s="230"/>
      <c r="D107" s="264"/>
      <c r="E107" s="265"/>
      <c r="F107" s="266"/>
      <c r="G107" s="264"/>
      <c r="H107" s="268"/>
      <c r="I107" s="270"/>
      <c r="K107" s="246">
        <f>SUM(K105:K106)</f>
        <v>0</v>
      </c>
    </row>
    <row r="108" spans="1:12" ht="18.75" customHeight="1">
      <c r="A108" s="227" t="s">
        <v>15</v>
      </c>
      <c r="B108" s="229">
        <f>SUM(B85:B107)</f>
        <v>0</v>
      </c>
      <c r="C108" s="231" t="s">
        <v>192</v>
      </c>
      <c r="D108" s="237"/>
      <c r="E108" s="235"/>
      <c r="F108" s="236"/>
      <c r="G108" s="237"/>
      <c r="H108" s="260"/>
      <c r="I108" s="245"/>
      <c r="K108" s="222" t="str">
        <f>IF(K107=B108,"OK","NG")</f>
        <v>OK</v>
      </c>
    </row>
  </sheetData>
  <mergeCells count="32">
    <mergeCell ref="E2:G2"/>
    <mergeCell ref="E29:G29"/>
    <mergeCell ref="E56:G56"/>
    <mergeCell ref="E83:G83"/>
    <mergeCell ref="A2:A3"/>
    <mergeCell ref="B2:B3"/>
    <mergeCell ref="C2:C3"/>
    <mergeCell ref="D2:D3"/>
    <mergeCell ref="H2:H3"/>
    <mergeCell ref="I2:I3"/>
    <mergeCell ref="A29:A30"/>
    <mergeCell ref="B29:B30"/>
    <mergeCell ref="C29:C30"/>
    <mergeCell ref="D29:D30"/>
    <mergeCell ref="H29:H30"/>
    <mergeCell ref="I29:I30"/>
    <mergeCell ref="A56:A57"/>
    <mergeCell ref="B56:B57"/>
    <mergeCell ref="C56:C57"/>
    <mergeCell ref="D56:D57"/>
    <mergeCell ref="H56:H57"/>
    <mergeCell ref="I56:I57"/>
    <mergeCell ref="A83:A84"/>
    <mergeCell ref="B83:B84"/>
    <mergeCell ref="C83:C84"/>
    <mergeCell ref="D83:D84"/>
    <mergeCell ref="H83:H84"/>
    <mergeCell ref="I83:I84"/>
    <mergeCell ref="K1:K15"/>
    <mergeCell ref="K28:K42"/>
    <mergeCell ref="K55:K69"/>
    <mergeCell ref="K82:K96"/>
  </mergeCells>
  <phoneticPr fontId="2"/>
  <dataValidations count="1">
    <dataValidation type="list" allowBlank="1" showDropDown="0" showInputMessage="1" showErrorMessage="1" sqref="C58:C80 C85:C107 C4:C26 C31:C53">
      <formula1>$L$24:$L$25</formula1>
    </dataValidation>
  </dataValidations>
  <pageMargins left="0.51181102362204722" right="0.39370078740157483" top="0.47244094488188981" bottom="0.31496062992125984" header="0.35433070866141736" footer="0.19685039370078741"/>
  <pageSetup paperSize="9" scale="99" fitToWidth="1" fitToHeight="1" orientation="landscape" usePrinterDefaults="1" blackAndWhite="1"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【提出不要】注意事項等</vt:lpstr>
      <vt:lpstr>【様式１】選挙運動費用収支報告書（表紙）</vt:lpstr>
      <vt:lpstr>【様式２】収入の部</vt:lpstr>
      <vt:lpstr>【様式３】支出費目別集計表</vt:lpstr>
      <vt:lpstr>【様式４-1】人件費</vt:lpstr>
      <vt:lpstr>【様式４-2の1】家屋費（選挙事務所費）</vt:lpstr>
      <vt:lpstr>【様式４-2の2】家屋費（集合会場費）</vt:lpstr>
      <vt:lpstr>【様式４-3】通信費</vt:lpstr>
      <vt:lpstr>【様式４-4】交通費</vt:lpstr>
      <vt:lpstr>【様式４-5】印刷費</vt:lpstr>
      <vt:lpstr>【様式４-6】広告費</vt:lpstr>
      <vt:lpstr>【様式４-7】文具費</vt:lpstr>
      <vt:lpstr>【様式４-8】食糧費</vt:lpstr>
      <vt:lpstr>【様式４-9】休泊費</vt:lpstr>
      <vt:lpstr>【様式４-10】雑費</vt:lpstr>
      <vt:lpstr>【様式５】支出の部（計）</vt:lpstr>
      <vt:lpstr>【様式６】領収書等を徴し難い事情があった支出の明細書</vt:lpstr>
      <vt:lpstr>【様式７】振込明細書に係る支出目的書</vt:lpstr>
      <vt:lpstr>収支報告書要旨</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W008881</dc:creator>
  <cp:lastModifiedBy>濱田　勇輝</cp:lastModifiedBy>
  <cp:lastPrinted>2021-12-20T03:50:42Z</cp:lastPrinted>
  <dcterms:created xsi:type="dcterms:W3CDTF">2022-11-21T09:37:57Z</dcterms:created>
  <dcterms:modified xsi:type="dcterms:W3CDTF">2024-04-30T03:23:07Z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NXPowerLiteLastOptimized">
    <vt:lpwstr>176027</vt:lpwstr>
  </property>
  <property fmtid="{D5CDD505-2E9C-101B-9397-08002B2CF9AE}" pid="3" name="NXPowerLiteSettings">
    <vt:lpwstr>F74006B004C800</vt:lpwstr>
  </property>
  <property fmtid="{D5CDD505-2E9C-101B-9397-08002B2CF9AE}" pid="4" name="NXPowerLiteVersion">
    <vt:lpwstr>S5.2.4</vt:lpwstr>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2024-04-30T03:23:07Z</vt:filetime>
  </property>
</Properties>
</file>