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3管財・契約検査係\01_工事契約検査事業\02_工事契約の手引き\②週休２日試行要領\"/>
    </mc:Choice>
  </mc:AlternateContent>
  <bookViews>
    <workbookView xWindow="0" yWindow="0" windowWidth="20490" windowHeight="7770" tabRatio="754"/>
  </bookViews>
  <sheets>
    <sheet name="休日取得計画（実績）書" sheetId="18" r:id="rId1"/>
    <sheet name="【記入例】" sheetId="17" r:id="rId2"/>
  </sheets>
  <definedNames>
    <definedName name="_xlnm.Print_Area" localSheetId="1">【記入例】!$A$1:$AA$60</definedName>
    <definedName name="_xlnm.Print_Area" localSheetId="0">'休日取得計画（実績）書'!$A$1:$AA$85</definedName>
    <definedName name="_xlnm.Print_Titles" localSheetId="1">【記入例】!$1:$25</definedName>
    <definedName name="_xlnm.Print_Titles" localSheetId="0">'休日取得計画（実績）書'!$1:$25</definedName>
  </definedNames>
  <calcPr calcId="162913"/>
</workbook>
</file>

<file path=xl/calcChain.xml><?xml version="1.0" encoding="utf-8"?>
<calcChain xmlns="http://schemas.openxmlformats.org/spreadsheetml/2006/main">
  <c r="AF38" i="17" l="1"/>
  <c r="AF39" i="17"/>
  <c r="AF40" i="17"/>
  <c r="AF41" i="17"/>
  <c r="AF42" i="17"/>
  <c r="AF43" i="17"/>
  <c r="AF44" i="17"/>
  <c r="AF45" i="17"/>
  <c r="AF46" i="17"/>
  <c r="AF47" i="17"/>
  <c r="AF48" i="17"/>
  <c r="AF49" i="17"/>
  <c r="AF50" i="17"/>
  <c r="AF51" i="17"/>
  <c r="AF52" i="17"/>
  <c r="AF53" i="17"/>
  <c r="AF54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F37" i="17"/>
  <c r="AD37" i="17"/>
  <c r="AF36" i="17"/>
  <c r="AD36" i="17"/>
  <c r="AF29" i="18"/>
  <c r="AF30" i="18"/>
  <c r="AF31" i="18"/>
  <c r="AF32" i="18"/>
  <c r="AF33" i="18"/>
  <c r="AF34" i="18"/>
  <c r="AF35" i="18"/>
  <c r="AF36" i="18"/>
  <c r="AF37" i="18"/>
  <c r="AF38" i="18"/>
  <c r="AF39" i="18"/>
  <c r="AF40" i="18"/>
  <c r="AF41" i="18"/>
  <c r="AF42" i="18"/>
  <c r="AF43" i="18"/>
  <c r="AF44" i="18"/>
  <c r="AF45" i="18"/>
  <c r="AF46" i="18"/>
  <c r="AF47" i="18"/>
  <c r="AF48" i="18"/>
  <c r="AF49" i="18"/>
  <c r="AF50" i="18"/>
  <c r="AF51" i="18"/>
  <c r="AF52" i="18"/>
  <c r="AF53" i="18"/>
  <c r="AF54" i="18"/>
  <c r="AF55" i="18"/>
  <c r="AF56" i="18"/>
  <c r="AF57" i="18"/>
  <c r="AF58" i="18"/>
  <c r="AF59" i="18"/>
  <c r="AF60" i="18"/>
  <c r="AF61" i="18"/>
  <c r="AF62" i="18"/>
  <c r="AF63" i="18"/>
  <c r="AF64" i="18"/>
  <c r="AF65" i="18"/>
  <c r="AF66" i="18"/>
  <c r="AF67" i="18"/>
  <c r="AF68" i="18"/>
  <c r="AF69" i="18"/>
  <c r="AF70" i="18"/>
  <c r="AF71" i="18"/>
  <c r="AF72" i="18"/>
  <c r="AF73" i="18"/>
  <c r="AF74" i="18"/>
  <c r="AF75" i="18"/>
  <c r="AF76" i="18"/>
  <c r="AF77" i="18"/>
  <c r="AF78" i="18"/>
  <c r="AF79" i="18"/>
  <c r="AF28" i="18"/>
  <c r="AF27" i="18"/>
  <c r="AD34" i="18"/>
  <c r="AD35" i="18"/>
  <c r="AD36" i="18"/>
  <c r="AD37" i="18"/>
  <c r="AD38" i="18"/>
  <c r="AD39" i="18"/>
  <c r="AD40" i="18"/>
  <c r="AD41" i="18"/>
  <c r="AD42" i="18"/>
  <c r="AD43" i="18"/>
  <c r="AD44" i="18"/>
  <c r="AD45" i="18"/>
  <c r="AD46" i="18"/>
  <c r="AD47" i="18"/>
  <c r="AD48" i="18"/>
  <c r="AD49" i="18"/>
  <c r="AD50" i="18"/>
  <c r="AD51" i="18"/>
  <c r="AD52" i="18"/>
  <c r="AD53" i="18"/>
  <c r="AD54" i="18"/>
  <c r="AD55" i="18"/>
  <c r="AD56" i="18"/>
  <c r="AD57" i="18"/>
  <c r="AD58" i="18"/>
  <c r="AD59" i="18"/>
  <c r="AD60" i="18"/>
  <c r="AD61" i="18"/>
  <c r="AD62" i="18"/>
  <c r="AD63" i="18"/>
  <c r="AD64" i="18"/>
  <c r="AD65" i="18"/>
  <c r="AD66" i="18"/>
  <c r="AD67" i="18"/>
  <c r="AD68" i="18"/>
  <c r="AD69" i="18"/>
  <c r="AD70" i="18"/>
  <c r="AD71" i="18"/>
  <c r="AD72" i="18"/>
  <c r="AD73" i="18"/>
  <c r="AD74" i="18"/>
  <c r="AD75" i="18"/>
  <c r="AD76" i="18"/>
  <c r="AD77" i="18"/>
  <c r="AD78" i="18"/>
  <c r="AD79" i="18"/>
  <c r="AD30" i="18"/>
  <c r="AD31" i="18"/>
  <c r="AD32" i="18"/>
  <c r="AD33" i="18"/>
  <c r="AD29" i="18"/>
  <c r="AD28" i="18"/>
  <c r="AD27" i="18"/>
  <c r="AG53" i="18" l="1"/>
  <c r="AH53" i="18"/>
  <c r="AG54" i="18"/>
  <c r="AH54" i="18"/>
  <c r="AG55" i="18"/>
  <c r="AH55" i="18"/>
  <c r="AG56" i="18"/>
  <c r="AH56" i="18"/>
  <c r="AG57" i="18"/>
  <c r="AH57" i="18"/>
  <c r="AG58" i="18"/>
  <c r="AH58" i="18"/>
  <c r="AG59" i="18"/>
  <c r="AH59" i="18"/>
  <c r="AG60" i="18"/>
  <c r="AH60" i="18"/>
  <c r="AG61" i="18"/>
  <c r="AH61" i="18"/>
  <c r="AG62" i="18"/>
  <c r="AH62" i="18"/>
  <c r="AG63" i="18"/>
  <c r="AH63" i="18"/>
  <c r="AG64" i="18"/>
  <c r="AH64" i="18"/>
  <c r="AG65" i="18"/>
  <c r="AH65" i="18"/>
  <c r="AG66" i="18"/>
  <c r="AH66" i="18"/>
  <c r="AG67" i="18"/>
  <c r="AH67" i="18"/>
  <c r="AG68" i="18"/>
  <c r="AH68" i="18"/>
  <c r="AG69" i="18"/>
  <c r="AH69" i="18"/>
  <c r="AG70" i="18"/>
  <c r="AH70" i="18"/>
  <c r="AG71" i="18"/>
  <c r="AH71" i="18"/>
  <c r="AG72" i="18"/>
  <c r="AH72" i="18"/>
  <c r="AG73" i="18"/>
  <c r="AH73" i="18"/>
  <c r="AG74" i="18"/>
  <c r="AH74" i="18"/>
  <c r="AG75" i="18"/>
  <c r="AH75" i="18"/>
  <c r="AG76" i="18"/>
  <c r="AH76" i="18"/>
  <c r="AG77" i="18"/>
  <c r="AH77" i="18"/>
  <c r="AG78" i="18"/>
  <c r="AH78" i="18"/>
  <c r="AG79" i="18"/>
  <c r="AH79" i="18"/>
  <c r="AH52" i="18"/>
  <c r="AG52" i="18"/>
  <c r="AH51" i="18"/>
  <c r="AG51" i="18"/>
  <c r="AH50" i="18"/>
  <c r="AG50" i="18"/>
  <c r="AH49" i="18"/>
  <c r="AG49" i="18"/>
  <c r="AH48" i="18"/>
  <c r="AG48" i="18"/>
  <c r="AH47" i="18"/>
  <c r="AG47" i="18"/>
  <c r="AH46" i="18"/>
  <c r="AG46" i="18"/>
  <c r="AH45" i="18"/>
  <c r="AG45" i="18"/>
  <c r="AH44" i="18"/>
  <c r="AG44" i="18"/>
  <c r="AH43" i="18"/>
  <c r="AG43" i="18"/>
  <c r="AH42" i="18"/>
  <c r="AG42" i="18"/>
  <c r="AH41" i="18"/>
  <c r="AG41" i="18"/>
  <c r="AH40" i="18"/>
  <c r="AG40" i="18"/>
  <c r="AH39" i="18"/>
  <c r="AG39" i="18"/>
  <c r="AH38" i="18"/>
  <c r="AG38" i="18"/>
  <c r="AH37" i="18"/>
  <c r="AG37" i="18"/>
  <c r="AH36" i="18"/>
  <c r="AG36" i="18"/>
  <c r="AH35" i="18"/>
  <c r="AG35" i="18"/>
  <c r="AH34" i="18"/>
  <c r="AG34" i="18"/>
  <c r="AH33" i="18"/>
  <c r="AG33" i="18"/>
  <c r="AH32" i="18"/>
  <c r="AG32" i="18"/>
  <c r="AH31" i="18"/>
  <c r="AG31" i="18"/>
  <c r="AH30" i="18"/>
  <c r="AG30" i="18"/>
  <c r="AH29" i="18"/>
  <c r="AG29" i="18"/>
  <c r="AH28" i="18"/>
  <c r="AG28" i="18"/>
  <c r="AH27" i="18"/>
  <c r="AG27" i="18"/>
  <c r="AH26" i="18"/>
  <c r="AG26" i="18"/>
  <c r="H14" i="18"/>
  <c r="AE10" i="18"/>
  <c r="AC10" i="18"/>
  <c r="AE8" i="18"/>
  <c r="AC8" i="18"/>
  <c r="AG8" i="18" l="1"/>
  <c r="AI26" i="18" s="1"/>
  <c r="AH10" i="18"/>
  <c r="AI53" i="18" l="1"/>
  <c r="V53" i="18" s="1"/>
  <c r="AI48" i="18"/>
  <c r="V48" i="18" s="1"/>
  <c r="AI40" i="18"/>
  <c r="V40" i="18" s="1"/>
  <c r="AI34" i="18"/>
  <c r="V34" i="18" s="1"/>
  <c r="AI30" i="18"/>
  <c r="AI38" i="18"/>
  <c r="V38" i="18" s="1"/>
  <c r="AJ26" i="18"/>
  <c r="AK26" i="18" s="1"/>
  <c r="V26" i="18"/>
  <c r="S26" i="18"/>
  <c r="AI28" i="18"/>
  <c r="V28" i="18" s="1"/>
  <c r="AI32" i="18"/>
  <c r="V32" i="18" s="1"/>
  <c r="AI36" i="18"/>
  <c r="V36" i="18" s="1"/>
  <c r="AI58" i="18"/>
  <c r="V58" i="18" s="1"/>
  <c r="AI62" i="18"/>
  <c r="V62" i="18" s="1"/>
  <c r="AI66" i="18"/>
  <c r="AI70" i="18"/>
  <c r="V70" i="18" s="1"/>
  <c r="AI74" i="18"/>
  <c r="V74" i="18" s="1"/>
  <c r="AI78" i="18"/>
  <c r="V78" i="18" s="1"/>
  <c r="AI57" i="18"/>
  <c r="V57" i="18" s="1"/>
  <c r="AI61" i="18"/>
  <c r="V61" i="18" s="1"/>
  <c r="AI65" i="18"/>
  <c r="V65" i="18" s="1"/>
  <c r="AI69" i="18"/>
  <c r="V69" i="18" s="1"/>
  <c r="AI73" i="18"/>
  <c r="V73" i="18" s="1"/>
  <c r="AI77" i="18"/>
  <c r="V77" i="18" s="1"/>
  <c r="AI79" i="18"/>
  <c r="V79" i="18" s="1"/>
  <c r="AI75" i="18"/>
  <c r="V75" i="18" s="1"/>
  <c r="AI71" i="18"/>
  <c r="V71" i="18" s="1"/>
  <c r="AI67" i="18"/>
  <c r="V67" i="18" s="1"/>
  <c r="AI63" i="18"/>
  <c r="V63" i="18" s="1"/>
  <c r="AI59" i="18"/>
  <c r="V59" i="18" s="1"/>
  <c r="AI55" i="18"/>
  <c r="V55" i="18" s="1"/>
  <c r="AI50" i="18"/>
  <c r="V50" i="18" s="1"/>
  <c r="AI46" i="18"/>
  <c r="V46" i="18" s="1"/>
  <c r="AI42" i="18"/>
  <c r="S42" i="18" s="1"/>
  <c r="AI76" i="18"/>
  <c r="V76" i="18" s="1"/>
  <c r="AI72" i="18"/>
  <c r="V72" i="18" s="1"/>
  <c r="AI68" i="18"/>
  <c r="V68" i="18" s="1"/>
  <c r="AI64" i="18"/>
  <c r="V64" i="18" s="1"/>
  <c r="AI60" i="18"/>
  <c r="V60" i="18" s="1"/>
  <c r="AI56" i="18"/>
  <c r="V56" i="18" s="1"/>
  <c r="AI54" i="18"/>
  <c r="V54" i="18" s="1"/>
  <c r="AI44" i="18"/>
  <c r="V44" i="18" s="1"/>
  <c r="AI52" i="18"/>
  <c r="V52" i="18" s="1"/>
  <c r="AI27" i="18"/>
  <c r="V27" i="18" s="1"/>
  <c r="AI29" i="18"/>
  <c r="AI31" i="18"/>
  <c r="V31" i="18" s="1"/>
  <c r="AI33" i="18"/>
  <c r="V33" i="18" s="1"/>
  <c r="AI35" i="18"/>
  <c r="V35" i="18" s="1"/>
  <c r="AI37" i="18"/>
  <c r="V37" i="18" s="1"/>
  <c r="AI39" i="18"/>
  <c r="AI41" i="18"/>
  <c r="V41" i="18" s="1"/>
  <c r="AI43" i="18"/>
  <c r="V43" i="18" s="1"/>
  <c r="AI45" i="18"/>
  <c r="V45" i="18" s="1"/>
  <c r="AI47" i="18"/>
  <c r="AJ47" i="18" s="1"/>
  <c r="AI49" i="18"/>
  <c r="V49" i="18" s="1"/>
  <c r="AI51" i="18"/>
  <c r="V51" i="18" s="1"/>
  <c r="AE10" i="17"/>
  <c r="AC10" i="17"/>
  <c r="AE8" i="17"/>
  <c r="AC8" i="17"/>
  <c r="AG8" i="17" s="1"/>
  <c r="H14" i="17"/>
  <c r="S53" i="18" l="1"/>
  <c r="S48" i="18"/>
  <c r="S34" i="18"/>
  <c r="S39" i="18"/>
  <c r="V39" i="18"/>
  <c r="S30" i="18"/>
  <c r="V30" i="18"/>
  <c r="S29" i="18"/>
  <c r="V29" i="18"/>
  <c r="S67" i="18"/>
  <c r="V42" i="18"/>
  <c r="V47" i="18"/>
  <c r="S50" i="18"/>
  <c r="S40" i="18"/>
  <c r="AJ39" i="18"/>
  <c r="Y39" i="18" s="1"/>
  <c r="S44" i="18"/>
  <c r="Y26" i="18"/>
  <c r="S47" i="18"/>
  <c r="AJ43" i="18"/>
  <c r="Y43" i="18" s="1"/>
  <c r="AJ51" i="18"/>
  <c r="Y51" i="18" s="1"/>
  <c r="S38" i="18"/>
  <c r="AJ38" i="18"/>
  <c r="Y38" i="18" s="1"/>
  <c r="S35" i="18"/>
  <c r="AJ31" i="18"/>
  <c r="Y31" i="18" s="1"/>
  <c r="S31" i="18"/>
  <c r="AJ27" i="18"/>
  <c r="AK27" i="18" s="1"/>
  <c r="S27" i="18"/>
  <c r="S32" i="18"/>
  <c r="AJ30" i="18"/>
  <c r="Y30" i="18" s="1"/>
  <c r="AJ37" i="18"/>
  <c r="Y37" i="18" s="1"/>
  <c r="S37" i="18"/>
  <c r="AJ33" i="18"/>
  <c r="Y33" i="18" s="1"/>
  <c r="S33" i="18"/>
  <c r="AJ29" i="18"/>
  <c r="Y29" i="18" s="1"/>
  <c r="S36" i="18"/>
  <c r="AJ28" i="18"/>
  <c r="Y28" i="18" s="1"/>
  <c r="S28" i="18"/>
  <c r="AJ36" i="18"/>
  <c r="AJ35" i="18"/>
  <c r="Y35" i="18" s="1"/>
  <c r="AJ32" i="18"/>
  <c r="AJ34" i="18"/>
  <c r="S52" i="18"/>
  <c r="AJ46" i="18"/>
  <c r="Y46" i="18" s="1"/>
  <c r="AJ52" i="18"/>
  <c r="Y52" i="18" s="1"/>
  <c r="S46" i="18"/>
  <c r="AJ42" i="18"/>
  <c r="Y42" i="18" s="1"/>
  <c r="AJ50" i="18"/>
  <c r="Y50" i="18" s="1"/>
  <c r="AJ56" i="18"/>
  <c r="S56" i="18"/>
  <c r="AJ64" i="18"/>
  <c r="Y64" i="18" s="1"/>
  <c r="S64" i="18"/>
  <c r="AJ72" i="18"/>
  <c r="Y72" i="18" s="1"/>
  <c r="S72" i="18"/>
  <c r="S59" i="18"/>
  <c r="AJ59" i="18"/>
  <c r="Y59" i="18" s="1"/>
  <c r="AJ67" i="18"/>
  <c r="Y67" i="18" s="1"/>
  <c r="S75" i="18"/>
  <c r="AJ75" i="18"/>
  <c r="Y75" i="18" s="1"/>
  <c r="AJ77" i="18"/>
  <c r="Y77" i="18" s="1"/>
  <c r="S77" i="18"/>
  <c r="AJ69" i="18"/>
  <c r="Y69" i="18" s="1"/>
  <c r="S69" i="18"/>
  <c r="AJ61" i="18"/>
  <c r="Y61" i="18" s="1"/>
  <c r="S61" i="18"/>
  <c r="AJ78" i="18"/>
  <c r="Y78" i="18" s="1"/>
  <c r="S78" i="18"/>
  <c r="AJ70" i="18"/>
  <c r="Y70" i="18" s="1"/>
  <c r="S70" i="18"/>
  <c r="AJ62" i="18"/>
  <c r="Y62" i="18" s="1"/>
  <c r="S62" i="18"/>
  <c r="AJ53" i="18"/>
  <c r="Y53" i="18" s="1"/>
  <c r="S51" i="18"/>
  <c r="S43" i="18"/>
  <c r="S54" i="18"/>
  <c r="AJ54" i="18"/>
  <c r="AJ60" i="18"/>
  <c r="Y60" i="18" s="1"/>
  <c r="S60" i="18"/>
  <c r="AJ68" i="18"/>
  <c r="Y68" i="18" s="1"/>
  <c r="S68" i="18"/>
  <c r="AJ76" i="18"/>
  <c r="Y76" i="18" s="1"/>
  <c r="S76" i="18"/>
  <c r="S55" i="18"/>
  <c r="AJ55" i="18"/>
  <c r="S63" i="18"/>
  <c r="AJ63" i="18"/>
  <c r="Y63" i="18" s="1"/>
  <c r="S71" i="18"/>
  <c r="AJ71" i="18"/>
  <c r="Y71" i="18" s="1"/>
  <c r="S79" i="18"/>
  <c r="AJ79" i="18"/>
  <c r="Y79" i="18" s="1"/>
  <c r="AJ73" i="18"/>
  <c r="Y73" i="18" s="1"/>
  <c r="S73" i="18"/>
  <c r="AJ65" i="18"/>
  <c r="Y65" i="18" s="1"/>
  <c r="S65" i="18"/>
  <c r="AJ57" i="18"/>
  <c r="Y57" i="18" s="1"/>
  <c r="S57" i="18"/>
  <c r="AJ74" i="18"/>
  <c r="Y74" i="18" s="1"/>
  <c r="S74" i="18"/>
  <c r="AJ66" i="18"/>
  <c r="Y66" i="18" s="1"/>
  <c r="AJ58" i="18"/>
  <c r="Y58" i="18" s="1"/>
  <c r="S58" i="18"/>
  <c r="AJ48" i="18"/>
  <c r="Y48" i="18" s="1"/>
  <c r="AJ44" i="18"/>
  <c r="Y44" i="18" s="1"/>
  <c r="AJ40" i="18"/>
  <c r="Y40" i="18" s="1"/>
  <c r="AJ49" i="18"/>
  <c r="Y49" i="18" s="1"/>
  <c r="AJ45" i="18"/>
  <c r="Y45" i="18" s="1"/>
  <c r="AJ41" i="18"/>
  <c r="Y41" i="18" s="1"/>
  <c r="S49" i="18"/>
  <c r="S45" i="18"/>
  <c r="S41" i="18"/>
  <c r="Y47" i="18"/>
  <c r="AH54" i="17"/>
  <c r="AG54" i="17"/>
  <c r="AH53" i="17"/>
  <c r="AG53" i="17"/>
  <c r="AH52" i="17"/>
  <c r="AG52" i="17"/>
  <c r="AH51" i="17"/>
  <c r="AG51" i="17"/>
  <c r="AH50" i="17"/>
  <c r="AG50" i="17"/>
  <c r="AH49" i="17"/>
  <c r="AG49" i="17"/>
  <c r="AH48" i="17"/>
  <c r="AG48" i="17"/>
  <c r="AH47" i="17"/>
  <c r="AG47" i="17"/>
  <c r="AH46" i="17"/>
  <c r="AG46" i="17"/>
  <c r="AH45" i="17"/>
  <c r="AG45" i="17"/>
  <c r="AH44" i="17"/>
  <c r="AG44" i="17"/>
  <c r="AH43" i="17"/>
  <c r="AG43" i="17"/>
  <c r="AH42" i="17"/>
  <c r="AG42" i="17"/>
  <c r="AH41" i="17"/>
  <c r="AG41" i="17"/>
  <c r="AH40" i="17"/>
  <c r="AG40" i="17"/>
  <c r="AH39" i="17"/>
  <c r="AG39" i="17"/>
  <c r="AH38" i="17"/>
  <c r="AI38" i="17" s="1"/>
  <c r="S38" i="17" s="1"/>
  <c r="AG38" i="17"/>
  <c r="AH37" i="17"/>
  <c r="AG37" i="17"/>
  <c r="AH36" i="17"/>
  <c r="AI36" i="17" s="1"/>
  <c r="AG36" i="17"/>
  <c r="AH35" i="17"/>
  <c r="AG35" i="17"/>
  <c r="AH34" i="17"/>
  <c r="AG34" i="17"/>
  <c r="AH33" i="17"/>
  <c r="AG33" i="17"/>
  <c r="AH32" i="17"/>
  <c r="AG32" i="17"/>
  <c r="AH31" i="17"/>
  <c r="AG31" i="17"/>
  <c r="AH30" i="17"/>
  <c r="AG30" i="17"/>
  <c r="AH29" i="17"/>
  <c r="AG29" i="17"/>
  <c r="AH28" i="17"/>
  <c r="AG28" i="17"/>
  <c r="AH27" i="17"/>
  <c r="AG27" i="17"/>
  <c r="AH26" i="17"/>
  <c r="AG26" i="17"/>
  <c r="AH10" i="17"/>
  <c r="AI54" i="17" s="1"/>
  <c r="Y27" i="18" l="1"/>
  <c r="Q7" i="18"/>
  <c r="AK28" i="18"/>
  <c r="AK29" i="18" s="1"/>
  <c r="AK30" i="18" s="1"/>
  <c r="AK31" i="18" s="1"/>
  <c r="AK32" i="18" s="1"/>
  <c r="AK33" i="18" s="1"/>
  <c r="Y34" i="18"/>
  <c r="Y36" i="18"/>
  <c r="Y32" i="18"/>
  <c r="AK79" i="18"/>
  <c r="Y55" i="18"/>
  <c r="AK78" i="18"/>
  <c r="AK77" i="18"/>
  <c r="Y56" i="18"/>
  <c r="Y54" i="18"/>
  <c r="AK74" i="18"/>
  <c r="AK76" i="18"/>
  <c r="AK75" i="18"/>
  <c r="V54" i="17"/>
  <c r="S54" i="17"/>
  <c r="V38" i="17"/>
  <c r="AJ54" i="17"/>
  <c r="Y54" i="17" s="1"/>
  <c r="AI52" i="17"/>
  <c r="V52" i="17" s="1"/>
  <c r="AI50" i="17"/>
  <c r="AI48" i="17"/>
  <c r="AI46" i="17"/>
  <c r="AI44" i="17"/>
  <c r="AI42" i="17"/>
  <c r="AI40" i="17"/>
  <c r="AJ36" i="17"/>
  <c r="AI34" i="17"/>
  <c r="AJ34" i="17" s="1"/>
  <c r="AI32" i="17"/>
  <c r="AJ32" i="17" s="1"/>
  <c r="AI26" i="17"/>
  <c r="AJ26" i="17" s="1"/>
  <c r="AI28" i="17"/>
  <c r="AJ28" i="17" s="1"/>
  <c r="AI30" i="17"/>
  <c r="AJ30" i="17" s="1"/>
  <c r="AI31" i="17"/>
  <c r="AJ31" i="17" s="1"/>
  <c r="AI35" i="17"/>
  <c r="AJ35" i="17" s="1"/>
  <c r="AI39" i="17"/>
  <c r="V39" i="17" s="1"/>
  <c r="AI43" i="17"/>
  <c r="V43" i="17" s="1"/>
  <c r="AI47" i="17"/>
  <c r="AI51" i="17"/>
  <c r="V51" i="17" s="1"/>
  <c r="AI27" i="17"/>
  <c r="AJ27" i="17" s="1"/>
  <c r="AI29" i="17"/>
  <c r="AJ29" i="17" s="1"/>
  <c r="AI33" i="17"/>
  <c r="AJ33" i="17" s="1"/>
  <c r="AI37" i="17"/>
  <c r="AI41" i="17"/>
  <c r="V41" i="17" s="1"/>
  <c r="AI45" i="17"/>
  <c r="AI49" i="17"/>
  <c r="AI53" i="17"/>
  <c r="AK34" i="18" l="1"/>
  <c r="AJ53" i="17"/>
  <c r="Y53" i="17" s="1"/>
  <c r="V53" i="17"/>
  <c r="S53" i="17"/>
  <c r="V45" i="17"/>
  <c r="S45" i="17"/>
  <c r="AJ37" i="17"/>
  <c r="Y37" i="17" s="1"/>
  <c r="V37" i="17"/>
  <c r="S51" i="17"/>
  <c r="S43" i="17"/>
  <c r="V40" i="17"/>
  <c r="S40" i="17"/>
  <c r="V44" i="17"/>
  <c r="S44" i="17"/>
  <c r="V48" i="17"/>
  <c r="S48" i="17"/>
  <c r="S52" i="17"/>
  <c r="V49" i="17"/>
  <c r="S49" i="17"/>
  <c r="S41" i="17"/>
  <c r="V47" i="17"/>
  <c r="S47" i="17"/>
  <c r="S39" i="17"/>
  <c r="V42" i="17"/>
  <c r="S42" i="17"/>
  <c r="V46" i="17"/>
  <c r="S46" i="17"/>
  <c r="V50" i="17"/>
  <c r="S50" i="17"/>
  <c r="AJ47" i="17"/>
  <c r="Y47" i="17" s="1"/>
  <c r="AJ39" i="17"/>
  <c r="Y39" i="17" s="1"/>
  <c r="AJ45" i="17"/>
  <c r="Y45" i="17" s="1"/>
  <c r="AJ38" i="17"/>
  <c r="Y38" i="17" s="1"/>
  <c r="AJ49" i="17"/>
  <c r="Y49" i="17" s="1"/>
  <c r="AJ41" i="17"/>
  <c r="Y41" i="17" s="1"/>
  <c r="AJ44" i="17"/>
  <c r="Y44" i="17" s="1"/>
  <c r="AJ52" i="17"/>
  <c r="Y52" i="17" s="1"/>
  <c r="Y33" i="17"/>
  <c r="V33" i="17"/>
  <c r="S33" i="17"/>
  <c r="AK33" i="17"/>
  <c r="AK27" i="17"/>
  <c r="S27" i="17"/>
  <c r="Y27" i="17"/>
  <c r="V27" i="17"/>
  <c r="Y31" i="17"/>
  <c r="V31" i="17"/>
  <c r="AK31" i="17"/>
  <c r="S31" i="17"/>
  <c r="Y28" i="17"/>
  <c r="V28" i="17"/>
  <c r="AK28" i="17"/>
  <c r="S28" i="17"/>
  <c r="AK32" i="17"/>
  <c r="S32" i="17"/>
  <c r="Y32" i="17"/>
  <c r="V32" i="17"/>
  <c r="Y36" i="17"/>
  <c r="V36" i="17"/>
  <c r="AJ40" i="17"/>
  <c r="Y40" i="17" s="1"/>
  <c r="AJ48" i="17"/>
  <c r="Y48" i="17" s="1"/>
  <c r="AK29" i="17"/>
  <c r="S29" i="17"/>
  <c r="Y29" i="17"/>
  <c r="V29" i="17"/>
  <c r="AJ51" i="17"/>
  <c r="Y51" i="17" s="1"/>
  <c r="AJ43" i="17"/>
  <c r="Y43" i="17" s="1"/>
  <c r="Y35" i="17"/>
  <c r="V35" i="17"/>
  <c r="AK30" i="17"/>
  <c r="Y30" i="17"/>
  <c r="V30" i="17"/>
  <c r="S30" i="17"/>
  <c r="Y26" i="17"/>
  <c r="V26" i="17"/>
  <c r="AK26" i="17"/>
  <c r="S26" i="17"/>
  <c r="AK34" i="17"/>
  <c r="AK35" i="17" s="1"/>
  <c r="S34" i="17"/>
  <c r="V34" i="17"/>
  <c r="Y34" i="17"/>
  <c r="AJ42" i="17"/>
  <c r="Y42" i="17" s="1"/>
  <c r="AJ46" i="17"/>
  <c r="Y46" i="17" s="1"/>
  <c r="AJ50" i="17"/>
  <c r="Y50" i="17" s="1"/>
  <c r="AK54" i="17"/>
  <c r="AK35" i="18" l="1"/>
  <c r="Y21" i="17"/>
  <c r="W12" i="17" s="1"/>
  <c r="AK36" i="17"/>
  <c r="S35" i="17"/>
  <c r="AK36" i="18" l="1"/>
  <c r="S36" i="17"/>
  <c r="AK37" i="17"/>
  <c r="V21" i="17"/>
  <c r="Q7" i="17" s="1"/>
  <c r="AK37" i="18" l="1"/>
  <c r="S37" i="17"/>
  <c r="Q21" i="17" s="1"/>
  <c r="T7" i="17" s="1"/>
  <c r="AK38" i="17"/>
  <c r="AK38" i="18" l="1"/>
  <c r="AK39" i="18" s="1"/>
  <c r="AK40" i="18" s="1"/>
  <c r="AK41" i="18" s="1"/>
  <c r="AK42" i="18" s="1"/>
  <c r="AK43" i="18" s="1"/>
  <c r="AK44" i="18" s="1"/>
  <c r="AK45" i="18" s="1"/>
  <c r="AK46" i="18" s="1"/>
  <c r="AK47" i="18" s="1"/>
  <c r="AK48" i="18" s="1"/>
  <c r="AK49" i="18" s="1"/>
  <c r="AK50" i="18" s="1"/>
  <c r="AK51" i="18" s="1"/>
  <c r="AK52" i="18" s="1"/>
  <c r="AK53" i="18" s="1"/>
  <c r="AK54" i="18" s="1"/>
  <c r="AK55" i="18" s="1"/>
  <c r="AK56" i="18" s="1"/>
  <c r="AK57" i="18" s="1"/>
  <c r="AK58" i="18" s="1"/>
  <c r="AK59" i="18" s="1"/>
  <c r="AK60" i="18" s="1"/>
  <c r="AK61" i="18" s="1"/>
  <c r="AK62" i="18" s="1"/>
  <c r="AK63" i="18" s="1"/>
  <c r="AK64" i="18" s="1"/>
  <c r="AK65" i="18" s="1"/>
  <c r="AK66" i="18" s="1"/>
  <c r="AK67" i="18" s="1"/>
  <c r="AK68" i="18" s="1"/>
  <c r="AK69" i="18" s="1"/>
  <c r="AK70" i="18" s="1"/>
  <c r="AK71" i="18" s="1"/>
  <c r="AK72" i="18" s="1"/>
  <c r="AK73" i="18" s="1"/>
  <c r="T7" i="18"/>
  <c r="Y6" i="17"/>
  <c r="R12" i="17" s="1"/>
  <c r="AK39" i="17"/>
  <c r="AK40" i="17" s="1"/>
  <c r="AK41" i="17" s="1"/>
  <c r="AK42" i="17" s="1"/>
  <c r="AK43" i="17" s="1"/>
  <c r="AK44" i="17" s="1"/>
  <c r="AK45" i="17" l="1"/>
  <c r="AK46" i="17" l="1"/>
  <c r="AK47" i="17" l="1"/>
  <c r="AK48" i="17" l="1"/>
  <c r="AK49" i="17" l="1"/>
  <c r="AK50" i="17" l="1"/>
  <c r="AK51" i="17" l="1"/>
  <c r="AK52" i="17" s="1"/>
  <c r="AK53" i="17" s="1"/>
</calcChain>
</file>

<file path=xl/comments1.xml><?xml version="1.0" encoding="utf-8"?>
<comments xmlns="http://schemas.openxmlformats.org/spreadsheetml/2006/main">
  <authors>
    <author>521035</author>
  </authors>
  <commentList>
    <comment ref="AC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各週の月曜日の月と日を入力</t>
        </r>
      </text>
    </comment>
    <comment ref="AE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各週の日曜日の月と日を入力</t>
        </r>
      </text>
    </comment>
  </commentList>
</comments>
</file>

<file path=xl/comments2.xml><?xml version="1.0" encoding="utf-8"?>
<comments xmlns="http://schemas.openxmlformats.org/spreadsheetml/2006/main">
  <authors>
    <author>521035</author>
  </authors>
  <commentList>
    <comment ref="AC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各週の月曜日の月と日を入力</t>
        </r>
      </text>
    </comment>
    <comment ref="AE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各週の日曜日の月と日を入力</t>
        </r>
      </text>
    </comment>
  </commentList>
</comments>
</file>

<file path=xl/sharedStrings.xml><?xml version="1.0" encoding="utf-8"?>
<sst xmlns="http://schemas.openxmlformats.org/spreadsheetml/2006/main" count="216" uniqueCount="87">
  <si>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</si>
  <si>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</si>
  <si>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</si>
  <si>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</si>
  <si>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</si>
  <si>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日</t>
    <rPh sb="0" eb="1">
      <t>ニチ</t>
    </rPh>
    <phoneticPr fontId="3"/>
  </si>
  <si>
    <t>土</t>
    <rPh sb="0" eb="1">
      <t>ツチ</t>
    </rPh>
    <phoneticPr fontId="3"/>
  </si>
  <si>
    <t>○</t>
  </si>
  <si>
    <t>対象週</t>
    <rPh sb="0" eb="2">
      <t>タイショウ</t>
    </rPh>
    <rPh sb="2" eb="3">
      <t>シュウ</t>
    </rPh>
    <phoneticPr fontId="3"/>
  </si>
  <si>
    <t>集計</t>
    <rPh sb="0" eb="2">
      <t>シュウケイ</t>
    </rPh>
    <phoneticPr fontId="3"/>
  </si>
  <si>
    <t>月</t>
    <rPh sb="0" eb="1">
      <t>ガツ</t>
    </rPh>
    <phoneticPr fontId="3"/>
  </si>
  <si>
    <t>月</t>
    <rPh sb="0" eb="1">
      <t>ツキ</t>
    </rPh>
    <phoneticPr fontId="3"/>
  </si>
  <si>
    <t>カレンダー</t>
    <phoneticPr fontId="3"/>
  </si>
  <si>
    <t>÷</t>
    <phoneticPr fontId="3"/>
  </si>
  <si>
    <t>＝</t>
    <phoneticPr fontId="3"/>
  </si>
  <si>
    <t>●</t>
  </si>
  <si>
    <t>用語の定義</t>
    <rPh sb="0" eb="2">
      <t>ヨウゴ</t>
    </rPh>
    <rPh sb="3" eb="5">
      <t>テイギ</t>
    </rPh>
    <phoneticPr fontId="3"/>
  </si>
  <si>
    <t>　・4週8休</t>
    <rPh sb="3" eb="4">
      <t>シュウ</t>
    </rPh>
    <rPh sb="5" eb="6">
      <t>キュウ</t>
    </rPh>
    <phoneticPr fontId="3"/>
  </si>
  <si>
    <t>　・完全週休2日</t>
    <rPh sb="2" eb="6">
      <t>カンゼンシュウキュウ</t>
    </rPh>
    <rPh sb="7" eb="8">
      <t>ニチ</t>
    </rPh>
    <phoneticPr fontId="3"/>
  </si>
  <si>
    <t>判定</t>
    <rPh sb="0" eb="2">
      <t>ハンテイ</t>
    </rPh>
    <phoneticPr fontId="3"/>
  </si>
  <si>
    <t>完全週休2日</t>
    <rPh sb="0" eb="4">
      <t>カンゼンシュウキュウ</t>
    </rPh>
    <rPh sb="5" eb="6">
      <t>ニチ</t>
    </rPh>
    <phoneticPr fontId="3"/>
  </si>
  <si>
    <t>休日取得計画（実績）書　</t>
    <phoneticPr fontId="3"/>
  </si>
  <si>
    <t>■入力＜休日取得計画（実績）＞</t>
    <rPh sb="1" eb="3">
      <t>ニュウリョク</t>
    </rPh>
    <rPh sb="4" eb="6">
      <t>キュウジツ</t>
    </rPh>
    <rPh sb="6" eb="8">
      <t>シュトク</t>
    </rPh>
    <rPh sb="8" eb="10">
      <t>ケイカク</t>
    </rPh>
    <rPh sb="11" eb="13">
      <t>ジッセキ</t>
    </rPh>
    <phoneticPr fontId="3"/>
  </si>
  <si>
    <t>　　　土・日に、工事現場を休工とすること。</t>
    <rPh sb="3" eb="4">
      <t>ド</t>
    </rPh>
    <rPh sb="5" eb="6">
      <t>ニチ</t>
    </rPh>
    <rPh sb="8" eb="10">
      <t>コウジ</t>
    </rPh>
    <rPh sb="10" eb="12">
      <t>ゲンバ</t>
    </rPh>
    <rPh sb="13" eb="15">
      <t>キュウコウ</t>
    </rPh>
    <phoneticPr fontId="3"/>
  </si>
  <si>
    <t>ﾌﾟﾙﾀﾞｳﾝ</t>
    <phoneticPr fontId="3"/>
  </si>
  <si>
    <t>休日内容</t>
    <rPh sb="0" eb="2">
      <t>キュウジツ</t>
    </rPh>
    <rPh sb="2" eb="4">
      <t>ナイヨウ</t>
    </rPh>
    <phoneticPr fontId="3"/>
  </si>
  <si>
    <t>月曜</t>
    <rPh sb="0" eb="2">
      <t>ゲツヨウ</t>
    </rPh>
    <phoneticPr fontId="3"/>
  </si>
  <si>
    <t>日曜</t>
    <rPh sb="0" eb="2">
      <t>ニチヨウ</t>
    </rPh>
    <phoneticPr fontId="3"/>
  </si>
  <si>
    <t>日曜コード</t>
    <rPh sb="0" eb="2">
      <t>ニチヨウ</t>
    </rPh>
    <phoneticPr fontId="3"/>
  </si>
  <si>
    <t>月曜コード</t>
    <rPh sb="0" eb="2">
      <t>ゲツヨウ</t>
    </rPh>
    <phoneticPr fontId="3"/>
  </si>
  <si>
    <t>手順②　休日の入力</t>
    <rPh sb="0" eb="2">
      <t>テジュン</t>
    </rPh>
    <rPh sb="4" eb="6">
      <t>キュウジツ</t>
    </rPh>
    <rPh sb="7" eb="9">
      <t>ニュウリョク</t>
    </rPh>
    <phoneticPr fontId="3"/>
  </si>
  <si>
    <t>　※注意：行列を削除すると、うまく計算されなくなる場合があります。</t>
    <rPh sb="2" eb="4">
      <t>チュウイ</t>
    </rPh>
    <rPh sb="5" eb="7">
      <t>ギョウレツ</t>
    </rPh>
    <rPh sb="8" eb="10">
      <t>サクジョ</t>
    </rPh>
    <rPh sb="17" eb="19">
      <t>ケイサン</t>
    </rPh>
    <rPh sb="25" eb="27">
      <t>バアイ</t>
    </rPh>
    <phoneticPr fontId="3"/>
  </si>
  <si>
    <t>　　　土・日に限定せず、1週間のうち2日間、現場を休工すること（4週間で8日間休暇を取得するという意味
　　ではない）。振替休日は、当該週及びその前後の週まで取得可能とする。</t>
    <rPh sb="3" eb="4">
      <t>ド</t>
    </rPh>
    <rPh sb="5" eb="6">
      <t>ニチ</t>
    </rPh>
    <rPh sb="7" eb="9">
      <t>ゲンテイ</t>
    </rPh>
    <rPh sb="13" eb="15">
      <t>シュウカン</t>
    </rPh>
    <rPh sb="19" eb="20">
      <t>ニチ</t>
    </rPh>
    <rPh sb="20" eb="21">
      <t>カン</t>
    </rPh>
    <rPh sb="22" eb="24">
      <t>ゲンバ</t>
    </rPh>
    <rPh sb="25" eb="27">
      <t>キュウコウ</t>
    </rPh>
    <rPh sb="33" eb="35">
      <t>シュウカン</t>
    </rPh>
    <rPh sb="37" eb="38">
      <t>ニチ</t>
    </rPh>
    <rPh sb="38" eb="39">
      <t>カン</t>
    </rPh>
    <rPh sb="39" eb="41">
      <t>キュウカ</t>
    </rPh>
    <rPh sb="42" eb="44">
      <t>シュトク</t>
    </rPh>
    <rPh sb="49" eb="51">
      <t>イミ</t>
    </rPh>
    <rPh sb="60" eb="62">
      <t>フリカエ</t>
    </rPh>
    <rPh sb="62" eb="64">
      <t>キュウジツ</t>
    </rPh>
    <rPh sb="66" eb="68">
      <t>トウガイ</t>
    </rPh>
    <rPh sb="68" eb="69">
      <t>シュウ</t>
    </rPh>
    <rPh sb="69" eb="70">
      <t>オヨ</t>
    </rPh>
    <rPh sb="73" eb="75">
      <t>ゼンゴ</t>
    </rPh>
    <rPh sb="76" eb="77">
      <t>シュウ</t>
    </rPh>
    <rPh sb="79" eb="81">
      <t>シュトク</t>
    </rPh>
    <rPh sb="81" eb="83">
      <t>カノウ</t>
    </rPh>
    <phoneticPr fontId="3"/>
  </si>
  <si>
    <t>これより右の列は触らないでください（管理者メンテナンス用）。</t>
    <rPh sb="4" eb="5">
      <t>ミギ</t>
    </rPh>
    <rPh sb="6" eb="7">
      <t>レツ</t>
    </rPh>
    <rPh sb="8" eb="9">
      <t>サワ</t>
    </rPh>
    <rPh sb="18" eb="21">
      <t>カンリシャ</t>
    </rPh>
    <rPh sb="27" eb="28">
      <t>ヨウ</t>
    </rPh>
    <phoneticPr fontId="3"/>
  </si>
  <si>
    <t>□管理者は、カレンダーを修正する場合、以下の作業を行う。</t>
    <rPh sb="1" eb="4">
      <t>カンリシャ</t>
    </rPh>
    <rPh sb="12" eb="14">
      <t>シュウセイ</t>
    </rPh>
    <rPh sb="16" eb="18">
      <t>バアイ</t>
    </rPh>
    <rPh sb="19" eb="21">
      <t>イカ</t>
    </rPh>
    <rPh sb="22" eb="24">
      <t>サギョウ</t>
    </rPh>
    <rPh sb="25" eb="26">
      <t>オコナ</t>
    </rPh>
    <phoneticPr fontId="3"/>
  </si>
  <si>
    <t>　</t>
    <phoneticPr fontId="3"/>
  </si>
  <si>
    <t>　②セルZ25以降の、各週の日曜日、月曜日の月、日を入力（ただし、1月以降は、1月=13月、2月＝14月、3月＝15月と入力）</t>
    <rPh sb="7" eb="9">
      <t>イコウ</t>
    </rPh>
    <rPh sb="11" eb="13">
      <t>カクシュウ</t>
    </rPh>
    <rPh sb="14" eb="17">
      <t>ニチヨウビ</t>
    </rPh>
    <rPh sb="18" eb="21">
      <t>ゲツヨウビ</t>
    </rPh>
    <rPh sb="22" eb="23">
      <t>ツキ</t>
    </rPh>
    <rPh sb="24" eb="25">
      <t>ヒ</t>
    </rPh>
    <rPh sb="26" eb="28">
      <t>ニュウリョク</t>
    </rPh>
    <rPh sb="34" eb="37">
      <t>ガツイコウ</t>
    </rPh>
    <rPh sb="40" eb="41">
      <t>ガツ</t>
    </rPh>
    <rPh sb="44" eb="45">
      <t>ガツ</t>
    </rPh>
    <rPh sb="47" eb="48">
      <t>ガツ</t>
    </rPh>
    <rPh sb="51" eb="52">
      <t>ガツ</t>
    </rPh>
    <rPh sb="54" eb="55">
      <t>ガツ</t>
    </rPh>
    <rPh sb="58" eb="59">
      <t>ガツ</t>
    </rPh>
    <rPh sb="60" eb="62">
      <t>ニュウリョク</t>
    </rPh>
    <phoneticPr fontId="3"/>
  </si>
  <si>
    <t>　①セルB25以降の日付を修正</t>
    <rPh sb="7" eb="9">
      <t>イコウ</t>
    </rPh>
    <rPh sb="10" eb="12">
      <t>ヒヅケ</t>
    </rPh>
    <rPh sb="13" eb="15">
      <t>シュウセイ</t>
    </rPh>
    <phoneticPr fontId="3"/>
  </si>
  <si>
    <t>ﾌﾗｸﾞ1</t>
    <phoneticPr fontId="3"/>
  </si>
  <si>
    <t>ﾌﾗｸﾞ2</t>
  </si>
  <si>
    <t>第○週</t>
    <rPh sb="0" eb="1">
      <t>ダイ</t>
    </rPh>
    <rPh sb="2" eb="3">
      <t>シュウ</t>
    </rPh>
    <phoneticPr fontId="3"/>
  </si>
  <si>
    <t>：当該週分の休日（計画）</t>
    <phoneticPr fontId="3"/>
  </si>
  <si>
    <t>：次週分の振替休日（計画）</t>
    <phoneticPr fontId="3"/>
  </si>
  <si>
    <t>：当該週分の休日（実績）</t>
    <phoneticPr fontId="3"/>
  </si>
  <si>
    <t>：先週分の振替休日（実績）</t>
    <phoneticPr fontId="3"/>
  </si>
  <si>
    <t>：次週分の振替休日（実績）</t>
    <phoneticPr fontId="3"/>
  </si>
  <si>
    <t>○</t>
    <phoneticPr fontId="3"/>
  </si>
  <si>
    <t>△</t>
    <phoneticPr fontId="3"/>
  </si>
  <si>
    <t>▽</t>
    <phoneticPr fontId="3"/>
  </si>
  <si>
    <t>●</t>
    <phoneticPr fontId="3"/>
  </si>
  <si>
    <t>▲</t>
    <phoneticPr fontId="3"/>
  </si>
  <si>
    <t>▼</t>
    <phoneticPr fontId="3"/>
  </si>
  <si>
    <t>対象期間</t>
    <rPh sb="0" eb="2">
      <t>タイショウ</t>
    </rPh>
    <rPh sb="2" eb="4">
      <t>キカン</t>
    </rPh>
    <phoneticPr fontId="3"/>
  </si>
  <si>
    <t>■出力＜現場閉所率の計算＞</t>
    <rPh sb="1" eb="3">
      <t>シュツリョク</t>
    </rPh>
    <rPh sb="4" eb="6">
      <t>ゲンバ</t>
    </rPh>
    <rPh sb="6" eb="8">
      <t>ヘイショ</t>
    </rPh>
    <rPh sb="8" eb="9">
      <t>リツ</t>
    </rPh>
    <rPh sb="10" eb="12">
      <t>ケイサン</t>
    </rPh>
    <phoneticPr fontId="3"/>
  </si>
  <si>
    <t>現場閉所率</t>
    <rPh sb="0" eb="2">
      <t>ゲンバ</t>
    </rPh>
    <rPh sb="2" eb="4">
      <t>ヘイショ</t>
    </rPh>
    <rPh sb="4" eb="5">
      <t>リツ</t>
    </rPh>
    <phoneticPr fontId="3"/>
  </si>
  <si>
    <t>現場閉所日数</t>
    <rPh sb="0" eb="2">
      <t>ゲンバ</t>
    </rPh>
    <rPh sb="2" eb="4">
      <t>ヘイショ</t>
    </rPh>
    <rPh sb="4" eb="6">
      <t>ニッスウ</t>
    </rPh>
    <phoneticPr fontId="3"/>
  </si>
  <si>
    <t>×</t>
  </si>
  <si>
    <t>×</t>
    <phoneticPr fontId="3"/>
  </si>
  <si>
    <t>対象外日数</t>
    <rPh sb="0" eb="2">
      <t>タイショウ</t>
    </rPh>
    <rPh sb="2" eb="3">
      <t>ガイ</t>
    </rPh>
    <rPh sb="3" eb="5">
      <t>ニッスウ</t>
    </rPh>
    <phoneticPr fontId="3"/>
  </si>
  <si>
    <t>現場閉所</t>
    <rPh sb="0" eb="2">
      <t>ゲンバ</t>
    </rPh>
    <rPh sb="2" eb="4">
      <t>ヘイショ</t>
    </rPh>
    <phoneticPr fontId="3"/>
  </si>
  <si>
    <r>
      <t xml:space="preserve">現場閉所
日数
</t>
    </r>
    <r>
      <rPr>
        <sz val="6"/>
        <color theme="1"/>
        <rFont val="ＭＳ Ｐゴシック"/>
        <family val="3"/>
        <charset val="128"/>
        <scheme val="minor"/>
      </rPr>
      <t>(振替休日含む)</t>
    </r>
    <rPh sb="0" eb="2">
      <t>ゲンバ</t>
    </rPh>
    <rPh sb="2" eb="4">
      <t>ヘイショ</t>
    </rPh>
    <rPh sb="5" eb="7">
      <t>ニッスウ</t>
    </rPh>
    <rPh sb="7" eb="8">
      <t>ニッスウ</t>
    </rPh>
    <rPh sb="9" eb="11">
      <t>フリカエ</t>
    </rPh>
    <rPh sb="11" eb="13">
      <t>キュウジツ</t>
    </rPh>
    <rPh sb="13" eb="14">
      <t>フク</t>
    </rPh>
    <phoneticPr fontId="3"/>
  </si>
  <si>
    <t>工事着手日</t>
    <rPh sb="0" eb="2">
      <t>コウジ</t>
    </rPh>
    <rPh sb="2" eb="4">
      <t>チャクシュ</t>
    </rPh>
    <rPh sb="4" eb="5">
      <t>ビ</t>
    </rPh>
    <phoneticPr fontId="3"/>
  </si>
  <si>
    <t>現場施工期間　</t>
    <rPh sb="0" eb="2">
      <t>ゲンバ</t>
    </rPh>
    <rPh sb="2" eb="4">
      <t>セコウ</t>
    </rPh>
    <rPh sb="4" eb="6">
      <t>キカン</t>
    </rPh>
    <phoneticPr fontId="3"/>
  </si>
  <si>
    <t>×</t>
    <phoneticPr fontId="3"/>
  </si>
  <si>
    <t>：対象期間外</t>
    <rPh sb="1" eb="3">
      <t>タイショウ</t>
    </rPh>
    <rPh sb="3" eb="5">
      <t>キカン</t>
    </rPh>
    <rPh sb="5" eb="6">
      <t>ガイ</t>
    </rPh>
    <phoneticPr fontId="3"/>
  </si>
  <si>
    <t>現場閉所状況</t>
    <rPh sb="0" eb="2">
      <t>ゲンバ</t>
    </rPh>
    <rPh sb="2" eb="4">
      <t>ヘイショ</t>
    </rPh>
    <rPh sb="4" eb="6">
      <t>ジョウキョウ</t>
    </rPh>
    <phoneticPr fontId="3"/>
  </si>
  <si>
    <t>完全週休２日状況</t>
    <rPh sb="0" eb="2">
      <t>カンゼン</t>
    </rPh>
    <rPh sb="2" eb="4">
      <t>シュウキュウ</t>
    </rPh>
    <rPh sb="5" eb="6">
      <t>ニチ</t>
    </rPh>
    <rPh sb="6" eb="8">
      <t>ジョウキョウ</t>
    </rPh>
    <phoneticPr fontId="3"/>
  </si>
  <si>
    <t>（○／○で入力）</t>
    <rPh sb="5" eb="7">
      <t>ニュウリョク</t>
    </rPh>
    <phoneticPr fontId="3"/>
  </si>
  <si>
    <t>▲</t>
  </si>
  <si>
    <t>完全週休2日</t>
    <phoneticPr fontId="3"/>
  </si>
  <si>
    <t>現場閉所日数
(振替休日含む)</t>
    <rPh sb="0" eb="2">
      <t>ゲンバ</t>
    </rPh>
    <rPh sb="2" eb="4">
      <t>ヘイショ</t>
    </rPh>
    <rPh sb="4" eb="6">
      <t>ニッスウ</t>
    </rPh>
    <rPh sb="8" eb="10">
      <t>フリカエ</t>
    </rPh>
    <rPh sb="10" eb="12">
      <t>キュウジツ</t>
    </rPh>
    <rPh sb="12" eb="13">
      <t>フク</t>
    </rPh>
    <phoneticPr fontId="3"/>
  </si>
  <si>
    <t>対象期間
（現場施工期間 — 
対象外日数）</t>
    <rPh sb="0" eb="2">
      <t>タイショウ</t>
    </rPh>
    <rPh sb="2" eb="4">
      <t>キカン</t>
    </rPh>
    <rPh sb="6" eb="8">
      <t>ゲンバ</t>
    </rPh>
    <rPh sb="8" eb="10">
      <t>セコウ</t>
    </rPh>
    <rPh sb="10" eb="12">
      <t>キカン</t>
    </rPh>
    <rPh sb="16" eb="18">
      <t>タイショウ</t>
    </rPh>
    <rPh sb="18" eb="19">
      <t>ガイ</t>
    </rPh>
    <rPh sb="19" eb="21">
      <t>ニッスウ</t>
    </rPh>
    <phoneticPr fontId="3"/>
  </si>
  <si>
    <t>　カレンダーの休日取得日に、
　休日の内容を入力してください。</t>
    <rPh sb="7" eb="9">
      <t>キュウジツ</t>
    </rPh>
    <rPh sb="9" eb="11">
      <t>シュトク</t>
    </rPh>
    <rPh sb="11" eb="12">
      <t>ヒ</t>
    </rPh>
    <rPh sb="16" eb="18">
      <t>キュウジツ</t>
    </rPh>
    <rPh sb="19" eb="21">
      <t>ナイヨウ</t>
    </rPh>
    <rPh sb="22" eb="24">
      <t>ニュウリョク</t>
    </rPh>
    <phoneticPr fontId="3"/>
  </si>
  <si>
    <t>発注者指定型</t>
    <rPh sb="0" eb="3">
      <t>ハッチュウシャ</t>
    </rPh>
    <rPh sb="3" eb="5">
      <t>シテイ</t>
    </rPh>
    <rPh sb="5" eb="6">
      <t>ガタ</t>
    </rPh>
    <phoneticPr fontId="3"/>
  </si>
  <si>
    <t>受注者希望型</t>
    <rPh sb="0" eb="3">
      <t>ジュチュウシャ</t>
    </rPh>
    <rPh sb="3" eb="5">
      <t>キボウ</t>
    </rPh>
    <rPh sb="5" eb="6">
      <t>ガタ</t>
    </rPh>
    <phoneticPr fontId="3"/>
  </si>
  <si>
    <t>&gt;=</t>
    <phoneticPr fontId="3"/>
  </si>
  <si>
    <t>４週８休</t>
    <phoneticPr fontId="3"/>
  </si>
  <si>
    <t>４週７休</t>
    <phoneticPr fontId="3"/>
  </si>
  <si>
    <t>４週６休（受注者希望型のみ）</t>
    <rPh sb="5" eb="8">
      <t>ジュチュウシャ</t>
    </rPh>
    <rPh sb="8" eb="10">
      <t>キボウ</t>
    </rPh>
    <rPh sb="10" eb="11">
      <t>ガタ</t>
    </rPh>
    <phoneticPr fontId="3"/>
  </si>
  <si>
    <t>：当該週分の休日（計画）</t>
    <phoneticPr fontId="3"/>
  </si>
  <si>
    <t>：先週分の振替休日（計画）</t>
    <phoneticPr fontId="3"/>
  </si>
  <si>
    <t>：当該週分の休日（実績）</t>
    <phoneticPr fontId="3"/>
  </si>
  <si>
    <t>現場完了日</t>
    <rPh sb="0" eb="2">
      <t>ゲンバ</t>
    </rPh>
    <rPh sb="2" eb="5">
      <t>カンリョウビ</t>
    </rPh>
    <phoneticPr fontId="3"/>
  </si>
  <si>
    <r>
      <t>　</t>
    </r>
    <r>
      <rPr>
        <sz val="8"/>
        <color theme="1"/>
        <rFont val="ＭＳ Ｐゴシック"/>
        <family val="3"/>
        <charset val="128"/>
        <scheme val="minor"/>
      </rPr>
      <t>「工事着工日」　及び　「現場完了日」　を入力してください。</t>
    </r>
    <r>
      <rPr>
        <sz val="9"/>
        <color theme="1"/>
        <rFont val="ＭＳ Ｐゴシック"/>
        <family val="2"/>
        <charset val="128"/>
        <scheme val="minor"/>
      </rPr>
      <t xml:space="preserve">
　　</t>
    </r>
    <r>
      <rPr>
        <sz val="6"/>
        <color theme="1"/>
        <rFont val="ＭＳ Ｐゴシック"/>
        <family val="3"/>
        <charset val="128"/>
        <scheme val="minor"/>
      </rPr>
      <t>※「工事着手日」…工事施工範囲内で何らかの作業に着手した日
　　　　 「現場完了日」…工事施工範囲内で全ての作業が完了した日</t>
    </r>
    <rPh sb="2" eb="4">
      <t>コウジ</t>
    </rPh>
    <rPh sb="4" eb="6">
      <t>チャッコウ</t>
    </rPh>
    <rPh sb="6" eb="7">
      <t>ビ</t>
    </rPh>
    <rPh sb="13" eb="15">
      <t>ゲンバ</t>
    </rPh>
    <rPh sb="15" eb="17">
      <t>カンリョウ</t>
    </rPh>
    <rPh sb="35" eb="37">
      <t>コウジ</t>
    </rPh>
    <rPh sb="37" eb="39">
      <t>チャクシュ</t>
    </rPh>
    <rPh sb="39" eb="40">
      <t>ビ</t>
    </rPh>
    <rPh sb="42" eb="44">
      <t>コウジ</t>
    </rPh>
    <rPh sb="44" eb="46">
      <t>セコウ</t>
    </rPh>
    <rPh sb="46" eb="49">
      <t>ハンイナイ</t>
    </rPh>
    <rPh sb="50" eb="51">
      <t>ナン</t>
    </rPh>
    <rPh sb="54" eb="56">
      <t>サギョウ</t>
    </rPh>
    <rPh sb="57" eb="59">
      <t>チャクシュ</t>
    </rPh>
    <rPh sb="61" eb="62">
      <t>ヒ</t>
    </rPh>
    <rPh sb="69" eb="71">
      <t>ゲンバ</t>
    </rPh>
    <rPh sb="71" eb="74">
      <t>カンリョウビ</t>
    </rPh>
    <rPh sb="76" eb="78">
      <t>コウジ</t>
    </rPh>
    <rPh sb="78" eb="80">
      <t>セコウ</t>
    </rPh>
    <rPh sb="80" eb="83">
      <t>ハンイナイ</t>
    </rPh>
    <rPh sb="84" eb="85">
      <t>スベ</t>
    </rPh>
    <rPh sb="87" eb="89">
      <t>サギョウ</t>
    </rPh>
    <rPh sb="90" eb="92">
      <t>カンリョウ</t>
    </rPh>
    <rPh sb="94" eb="95">
      <t>ヒ</t>
    </rPh>
    <phoneticPr fontId="3"/>
  </si>
  <si>
    <t>手順①　現場施工期間の設定</t>
    <rPh sb="0" eb="2">
      <t>テジュン</t>
    </rPh>
    <rPh sb="4" eb="6">
      <t>ゲンバ</t>
    </rPh>
    <rPh sb="6" eb="8">
      <t>セコウ</t>
    </rPh>
    <rPh sb="8" eb="10">
      <t>キカン</t>
    </rPh>
    <rPh sb="11" eb="13">
      <t>セッテイ</t>
    </rPh>
    <phoneticPr fontId="3"/>
  </si>
  <si>
    <t>発注方式</t>
    <rPh sb="0" eb="2">
      <t>ハッチュウ</t>
    </rPh>
    <rPh sb="2" eb="4">
      <t>ホウシキ</t>
    </rPh>
    <phoneticPr fontId="3"/>
  </si>
  <si>
    <t>　　　土・日に限定せず、1週間のうち2日間、現場閉所すること（4週間で8日間休暇を取得するという意味ではない。）。
　　　振替休日は、当該週及びその前後の週まで取得可能とする。</t>
    <rPh sb="3" eb="4">
      <t>ド</t>
    </rPh>
    <rPh sb="5" eb="6">
      <t>ニチ</t>
    </rPh>
    <rPh sb="7" eb="9">
      <t>ゲンテイ</t>
    </rPh>
    <rPh sb="13" eb="15">
      <t>シュウカン</t>
    </rPh>
    <rPh sb="19" eb="20">
      <t>ニチ</t>
    </rPh>
    <rPh sb="20" eb="21">
      <t>カン</t>
    </rPh>
    <rPh sb="22" eb="24">
      <t>ゲンバ</t>
    </rPh>
    <rPh sb="24" eb="26">
      <t>ヘイショ</t>
    </rPh>
    <rPh sb="32" eb="34">
      <t>シュウカン</t>
    </rPh>
    <rPh sb="36" eb="37">
      <t>ニチ</t>
    </rPh>
    <rPh sb="37" eb="38">
      <t>カン</t>
    </rPh>
    <rPh sb="38" eb="40">
      <t>キュウカ</t>
    </rPh>
    <rPh sb="41" eb="43">
      <t>シュトク</t>
    </rPh>
    <rPh sb="48" eb="50">
      <t>イミ</t>
    </rPh>
    <rPh sb="61" eb="63">
      <t>フリカエ</t>
    </rPh>
    <rPh sb="63" eb="65">
      <t>キュウジツ</t>
    </rPh>
    <rPh sb="67" eb="69">
      <t>トウガイ</t>
    </rPh>
    <rPh sb="69" eb="70">
      <t>シュウ</t>
    </rPh>
    <rPh sb="70" eb="71">
      <t>オヨ</t>
    </rPh>
    <rPh sb="74" eb="76">
      <t>ゼンゴ</t>
    </rPh>
    <rPh sb="77" eb="78">
      <t>シュウ</t>
    </rPh>
    <rPh sb="80" eb="82">
      <t>シュトク</t>
    </rPh>
    <rPh sb="82" eb="84">
      <t>カノウ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</si>
</sst>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m&quot;月&quot;d&quot;日&quot;;@"/>
    <numFmt numFmtId="178" formatCode="0.000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0070C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  <font>
      <i/>
      <u/>
      <sz val="12"/>
      <color theme="1"/>
      <name val="ＭＳ Ｐゴシック"/>
      <family val="3"/>
      <charset val="128"/>
      <scheme val="minor"/>
    </font>
    <font>
      <i/>
      <u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/>
  </cellStyleXfs>
  <cellXfs count="292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76" fontId="0" fillId="0" borderId="0" xfId="1" applyNumberFormat="1" applyFont="1" applyFill="1" applyAlignment="1">
      <alignment horizontal="right" vertical="center"/>
    </xf>
    <xf numFmtId="0" fontId="14" fillId="0" borderId="0" xfId="0" applyFont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7" fillId="0" borderId="17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1" xfId="0" applyFont="1" applyFill="1" applyBorder="1">
      <alignment vertical="center"/>
    </xf>
    <xf numFmtId="0" fontId="7" fillId="0" borderId="28" xfId="0" applyFont="1" applyBorder="1">
      <alignment vertical="center"/>
    </xf>
    <xf numFmtId="0" fontId="7" fillId="0" borderId="0" xfId="0" applyNumberFormat="1" applyFont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8" fillId="0" borderId="0" xfId="0" applyFont="1" applyFill="1">
      <alignment vertical="center"/>
    </xf>
    <xf numFmtId="0" fontId="28" fillId="0" borderId="0" xfId="0" applyFont="1">
      <alignment vertical="center"/>
    </xf>
    <xf numFmtId="0" fontId="12" fillId="0" borderId="0" xfId="0" applyFont="1">
      <alignment vertical="center"/>
    </xf>
    <xf numFmtId="0" fontId="0" fillId="3" borderId="1" xfId="0" applyFill="1" applyBorder="1">
      <alignment vertical="center"/>
    </xf>
    <xf numFmtId="0" fontId="27" fillId="3" borderId="29" xfId="0" applyFont="1" applyFill="1" applyBorder="1" applyAlignment="1">
      <alignment horizontal="left" vertical="top"/>
    </xf>
    <xf numFmtId="0" fontId="14" fillId="3" borderId="18" xfId="0" applyFont="1" applyFill="1" applyBorder="1" applyAlignment="1">
      <alignment horizontal="left" vertical="center"/>
    </xf>
    <xf numFmtId="0" fontId="26" fillId="3" borderId="25" xfId="0" applyFont="1" applyFill="1" applyBorder="1" applyAlignment="1">
      <alignment horizontal="left" vertical="top"/>
    </xf>
    <xf numFmtId="0" fontId="14" fillId="3" borderId="16" xfId="0" applyFont="1" applyFill="1" applyBorder="1" applyAlignment="1">
      <alignment horizontal="left" vertical="center"/>
    </xf>
    <xf numFmtId="0" fontId="14" fillId="3" borderId="32" xfId="0" applyFont="1" applyFill="1" applyBorder="1" applyAlignment="1">
      <alignment horizontal="left" vertical="center"/>
    </xf>
    <xf numFmtId="0" fontId="27" fillId="3" borderId="31" xfId="0" applyFont="1" applyFill="1" applyBorder="1" applyAlignment="1">
      <alignment horizontal="left" vertical="top"/>
    </xf>
    <xf numFmtId="0" fontId="26" fillId="3" borderId="33" xfId="0" applyFont="1" applyFill="1" applyBorder="1" applyAlignment="1">
      <alignment horizontal="left" vertical="top"/>
    </xf>
    <xf numFmtId="0" fontId="14" fillId="3" borderId="38" xfId="0" applyFont="1" applyFill="1" applyBorder="1" applyAlignment="1">
      <alignment horizontal="left" vertical="center"/>
    </xf>
    <xf numFmtId="0" fontId="14" fillId="3" borderId="34" xfId="0" applyFont="1" applyFill="1" applyBorder="1" applyAlignment="1">
      <alignment horizontal="left" vertical="center"/>
    </xf>
    <xf numFmtId="0" fontId="27" fillId="3" borderId="33" xfId="0" applyFont="1" applyFill="1" applyBorder="1" applyAlignment="1">
      <alignment horizontal="left" vertical="top"/>
    </xf>
    <xf numFmtId="0" fontId="14" fillId="3" borderId="21" xfId="0" applyFont="1" applyFill="1" applyBorder="1" applyAlignment="1">
      <alignment horizontal="left" vertical="center"/>
    </xf>
    <xf numFmtId="0" fontId="27" fillId="3" borderId="22" xfId="0" applyFont="1" applyFill="1" applyBorder="1" applyAlignment="1">
      <alignment horizontal="left" vertical="top"/>
    </xf>
    <xf numFmtId="0" fontId="26" fillId="3" borderId="22" xfId="0" applyFont="1" applyFill="1" applyBorder="1" applyAlignment="1">
      <alignment horizontal="left" vertical="top"/>
    </xf>
    <xf numFmtId="0" fontId="14" fillId="3" borderId="23" xfId="0" applyFont="1" applyFill="1" applyBorder="1" applyAlignment="1">
      <alignment horizontal="left" vertical="center"/>
    </xf>
    <xf numFmtId="0" fontId="26" fillId="3" borderId="31" xfId="0" applyFont="1" applyFill="1" applyBorder="1" applyAlignment="1">
      <alignment horizontal="left" vertical="top"/>
    </xf>
    <xf numFmtId="0" fontId="14" fillId="3" borderId="36" xfId="0" applyFont="1" applyFill="1" applyBorder="1" applyAlignment="1">
      <alignment horizontal="left" vertical="center"/>
    </xf>
    <xf numFmtId="0" fontId="26" fillId="3" borderId="37" xfId="0" applyFont="1" applyFill="1" applyBorder="1" applyAlignment="1">
      <alignment horizontal="left" vertical="top"/>
    </xf>
    <xf numFmtId="0" fontId="26" fillId="3" borderId="39" xfId="0" applyFont="1" applyFill="1" applyBorder="1" applyAlignment="1">
      <alignment horizontal="left" vertical="top"/>
    </xf>
    <xf numFmtId="0" fontId="26" fillId="3" borderId="20" xfId="0" applyFont="1" applyFill="1" applyBorder="1" applyAlignment="1">
      <alignment horizontal="left" vertical="top"/>
    </xf>
    <xf numFmtId="0" fontId="24" fillId="0" borderId="0" xfId="0" applyFont="1" applyBorder="1" applyAlignment="1"/>
    <xf numFmtId="0" fontId="33" fillId="3" borderId="22" xfId="0" applyFont="1" applyFill="1" applyBorder="1" applyAlignment="1">
      <alignment horizontal="left" vertical="top"/>
    </xf>
    <xf numFmtId="0" fontId="33" fillId="3" borderId="17" xfId="0" applyFont="1" applyFill="1" applyBorder="1" applyAlignment="1">
      <alignment horizontal="left" vertical="top"/>
    </xf>
    <xf numFmtId="0" fontId="34" fillId="3" borderId="30" xfId="0" applyFont="1" applyFill="1" applyBorder="1" applyAlignment="1">
      <alignment horizontal="left" vertical="center"/>
    </xf>
    <xf numFmtId="0" fontId="33" fillId="3" borderId="29" xfId="0" applyFont="1" applyFill="1" applyBorder="1" applyAlignment="1">
      <alignment horizontal="left" vertical="top"/>
    </xf>
    <xf numFmtId="0" fontId="33" fillId="3" borderId="35" xfId="0" applyFont="1" applyFill="1" applyBorder="1" applyAlignment="1">
      <alignment horizontal="left" vertical="top"/>
    </xf>
    <xf numFmtId="0" fontId="34" fillId="3" borderId="32" xfId="0" applyFont="1" applyFill="1" applyBorder="1" applyAlignment="1">
      <alignment horizontal="left" vertical="center"/>
    </xf>
    <xf numFmtId="0" fontId="33" fillId="3" borderId="31" xfId="0" applyFont="1" applyFill="1" applyBorder="1" applyAlignment="1">
      <alignment horizontal="left" vertical="top"/>
    </xf>
    <xf numFmtId="0" fontId="33" fillId="3" borderId="37" xfId="0" applyFont="1" applyFill="1" applyBorder="1" applyAlignment="1">
      <alignment horizontal="left" vertical="top"/>
    </xf>
    <xf numFmtId="0" fontId="34" fillId="3" borderId="34" xfId="0" applyFont="1" applyFill="1" applyBorder="1" applyAlignment="1">
      <alignment horizontal="left" vertical="center"/>
    </xf>
    <xf numFmtId="0" fontId="33" fillId="3" borderId="33" xfId="0" applyFont="1" applyFill="1" applyBorder="1" applyAlignment="1">
      <alignment horizontal="left" vertical="top"/>
    </xf>
    <xf numFmtId="0" fontId="34" fillId="3" borderId="21" xfId="0" applyFont="1" applyFill="1" applyBorder="1" applyAlignment="1">
      <alignment horizontal="left" vertical="center"/>
    </xf>
    <xf numFmtId="0" fontId="33" fillId="3" borderId="20" xfId="0" applyFont="1" applyFill="1" applyBorder="1" applyAlignment="1">
      <alignment horizontal="left" vertical="top"/>
    </xf>
    <xf numFmtId="0" fontId="34" fillId="3" borderId="23" xfId="0" applyFont="1" applyFill="1" applyBorder="1" applyAlignment="1">
      <alignment horizontal="left" vertical="center"/>
    </xf>
    <xf numFmtId="0" fontId="33" fillId="3" borderId="39" xfId="0" applyFont="1" applyFill="1" applyBorder="1" applyAlignment="1">
      <alignment horizontal="left" vertical="top"/>
    </xf>
    <xf numFmtId="0" fontId="35" fillId="3" borderId="20" xfId="0" applyFont="1" applyFill="1" applyBorder="1" applyAlignment="1">
      <alignment horizontal="left" vertical="top"/>
    </xf>
    <xf numFmtId="0" fontId="35" fillId="3" borderId="35" xfId="0" applyFont="1" applyFill="1" applyBorder="1" applyAlignment="1">
      <alignment horizontal="left" vertical="top"/>
    </xf>
    <xf numFmtId="0" fontId="37" fillId="0" borderId="0" xfId="0" applyFont="1" applyFill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0" fillId="0" borderId="2" xfId="0" applyFont="1" applyBorder="1">
      <alignment vertical="center"/>
    </xf>
    <xf numFmtId="0" fontId="0" fillId="0" borderId="3" xfId="0" applyBorder="1">
      <alignment vertical="center"/>
    </xf>
    <xf numFmtId="0" fontId="10" fillId="0" borderId="4" xfId="0" applyFont="1" applyBorder="1">
      <alignment vertical="center"/>
    </xf>
    <xf numFmtId="0" fontId="0" fillId="0" borderId="5" xfId="0" applyBorder="1">
      <alignment vertical="center"/>
    </xf>
    <xf numFmtId="0" fontId="10" fillId="0" borderId="17" xfId="0" applyFont="1" applyBorder="1">
      <alignment vertical="center"/>
    </xf>
    <xf numFmtId="0" fontId="0" fillId="0" borderId="18" xfId="0" applyBorder="1">
      <alignment vertical="center"/>
    </xf>
    <xf numFmtId="0" fontId="13" fillId="0" borderId="0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30" xfId="0" applyFill="1" applyBorder="1">
      <alignment vertical="center"/>
    </xf>
    <xf numFmtId="0" fontId="11" fillId="0" borderId="30" xfId="0" applyFont="1" applyBorder="1">
      <alignment vertical="center"/>
    </xf>
    <xf numFmtId="0" fontId="7" fillId="0" borderId="0" xfId="0" applyFont="1" applyFill="1" applyAlignment="1">
      <alignment horizontal="center" vertical="center" shrinkToFit="1"/>
    </xf>
    <xf numFmtId="0" fontId="13" fillId="0" borderId="0" xfId="0" applyFont="1" applyBorder="1" applyAlignment="1">
      <alignment vertical="top" wrapText="1"/>
    </xf>
    <xf numFmtId="9" fontId="23" fillId="0" borderId="0" xfId="1" applyNumberFormat="1" applyFont="1" applyAlignment="1">
      <alignment horizontal="center" vertical="center"/>
    </xf>
    <xf numFmtId="0" fontId="42" fillId="0" borderId="0" xfId="0" applyFont="1">
      <alignment vertical="center"/>
    </xf>
    <xf numFmtId="178" fontId="7" fillId="0" borderId="0" xfId="0" applyNumberFormat="1" applyFont="1" applyAlignment="1">
      <alignment horizontal="left" vertical="center"/>
    </xf>
    <xf numFmtId="178" fontId="7" fillId="0" borderId="0" xfId="0" applyNumberFormat="1" applyFont="1" applyFill="1" applyAlignment="1">
      <alignment horizontal="left" vertical="center"/>
    </xf>
    <xf numFmtId="0" fontId="34" fillId="3" borderId="34" xfId="0" applyFont="1" applyFill="1" applyBorder="1" applyAlignment="1" applyProtection="1">
      <alignment horizontal="left" vertical="center"/>
      <protection locked="0"/>
    </xf>
    <xf numFmtId="9" fontId="23" fillId="0" borderId="0" xfId="1" applyNumberFormat="1" applyFont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26" fillId="3" borderId="29" xfId="0" applyFont="1" applyFill="1" applyBorder="1" applyAlignment="1">
      <alignment horizontal="left" vertical="top"/>
    </xf>
    <xf numFmtId="0" fontId="26" fillId="3" borderId="35" xfId="0" applyFont="1" applyFill="1" applyBorder="1" applyAlignment="1">
      <alignment horizontal="left" vertical="top"/>
    </xf>
    <xf numFmtId="0" fontId="34" fillId="3" borderId="51" xfId="0" applyFont="1" applyFill="1" applyBorder="1" applyAlignment="1">
      <alignment horizontal="left" vertical="center"/>
    </xf>
    <xf numFmtId="0" fontId="33" fillId="3" borderId="12" xfId="0" applyFont="1" applyFill="1" applyBorder="1" applyAlignment="1">
      <alignment horizontal="left" vertical="top"/>
    </xf>
    <xf numFmtId="0" fontId="34" fillId="3" borderId="13" xfId="0" applyFont="1" applyFill="1" applyBorder="1" applyAlignment="1">
      <alignment horizontal="left" vertical="center"/>
    </xf>
    <xf numFmtId="0" fontId="14" fillId="3" borderId="51" xfId="0" applyFont="1" applyFill="1" applyBorder="1" applyAlignment="1">
      <alignment horizontal="left" vertical="center"/>
    </xf>
    <xf numFmtId="0" fontId="26" fillId="3" borderId="12" xfId="0" applyFont="1" applyFill="1" applyBorder="1" applyAlignment="1">
      <alignment horizontal="left" vertical="top"/>
    </xf>
    <xf numFmtId="0" fontId="27" fillId="3" borderId="12" xfId="0" applyFont="1" applyFill="1" applyBorder="1" applyAlignment="1">
      <alignment horizontal="left" vertical="top"/>
    </xf>
    <xf numFmtId="0" fontId="14" fillId="3" borderId="13" xfId="0" applyFont="1" applyFill="1" applyBorder="1" applyAlignment="1">
      <alignment horizontal="left" vertical="center"/>
    </xf>
    <xf numFmtId="0" fontId="26" fillId="3" borderId="52" xfId="0" applyFont="1" applyFill="1" applyBorder="1" applyAlignment="1">
      <alignment horizontal="left" vertical="top"/>
    </xf>
    <xf numFmtId="0" fontId="34" fillId="3" borderId="36" xfId="0" applyFont="1" applyFill="1" applyBorder="1" applyAlignment="1">
      <alignment horizontal="left" vertical="center"/>
    </xf>
    <xf numFmtId="0" fontId="34" fillId="3" borderId="38" xfId="0" applyFont="1" applyFill="1" applyBorder="1" applyAlignment="1">
      <alignment horizontal="left" vertical="center"/>
    </xf>
    <xf numFmtId="0" fontId="34" fillId="3" borderId="14" xfId="0" applyFont="1" applyFill="1" applyBorder="1" applyAlignment="1">
      <alignment horizontal="left" vertical="center"/>
    </xf>
    <xf numFmtId="0" fontId="34" fillId="3" borderId="18" xfId="0" applyFont="1" applyFill="1" applyBorder="1" applyAlignment="1">
      <alignment horizontal="left" vertical="center"/>
    </xf>
    <xf numFmtId="0" fontId="34" fillId="3" borderId="19" xfId="0" applyFont="1" applyFill="1" applyBorder="1" applyAlignment="1">
      <alignment horizontal="left" vertical="center"/>
    </xf>
    <xf numFmtId="0" fontId="35" fillId="3" borderId="24" xfId="0" applyFont="1" applyFill="1" applyBorder="1" applyAlignment="1">
      <alignment horizontal="left" vertical="top"/>
    </xf>
    <xf numFmtId="0" fontId="34" fillId="3" borderId="26" xfId="0" applyFont="1" applyFill="1" applyBorder="1" applyAlignment="1">
      <alignment horizontal="left" vertical="center"/>
    </xf>
    <xf numFmtId="0" fontId="33" fillId="3" borderId="15" xfId="0" applyFont="1" applyFill="1" applyBorder="1" applyAlignment="1">
      <alignment horizontal="left" vertical="top"/>
    </xf>
    <xf numFmtId="0" fontId="33" fillId="3" borderId="52" xfId="0" applyFont="1" applyFill="1" applyBorder="1" applyAlignment="1">
      <alignment horizontal="left" vertical="top"/>
    </xf>
    <xf numFmtId="0" fontId="26" fillId="3" borderId="15" xfId="0" applyFont="1" applyFill="1" applyBorder="1" applyAlignment="1">
      <alignment horizontal="left" vertical="top"/>
    </xf>
    <xf numFmtId="0" fontId="34" fillId="3" borderId="16" xfId="0" applyFont="1" applyFill="1" applyBorder="1" applyAlignment="1">
      <alignment horizontal="left" vertical="center"/>
    </xf>
    <xf numFmtId="0" fontId="27" fillId="3" borderId="15" xfId="0" applyFont="1" applyFill="1" applyBorder="1" applyAlignment="1">
      <alignment horizontal="left" vertical="top"/>
    </xf>
    <xf numFmtId="0" fontId="33" fillId="3" borderId="19" xfId="0" applyFont="1" applyFill="1" applyBorder="1" applyAlignment="1">
      <alignment horizontal="left" vertical="top"/>
    </xf>
    <xf numFmtId="0" fontId="33" fillId="3" borderId="51" xfId="0" applyFont="1" applyFill="1" applyBorder="1" applyAlignment="1">
      <alignment horizontal="left" vertical="top"/>
    </xf>
    <xf numFmtId="0" fontId="33" fillId="3" borderId="4" xfId="0" applyFont="1" applyFill="1" applyBorder="1" applyAlignment="1">
      <alignment horizontal="left" vertical="top"/>
    </xf>
    <xf numFmtId="0" fontId="34" fillId="3" borderId="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27" fillId="3" borderId="41" xfId="0" applyFont="1" applyFill="1" applyBorder="1" applyAlignment="1">
      <alignment horizontal="left" vertical="top"/>
    </xf>
    <xf numFmtId="0" fontId="35" fillId="3" borderId="37" xfId="0" applyFont="1" applyFill="1" applyBorder="1" applyAlignment="1">
      <alignment horizontal="left" vertical="top"/>
    </xf>
    <xf numFmtId="0" fontId="14" fillId="0" borderId="2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top"/>
    </xf>
    <xf numFmtId="0" fontId="0" fillId="0" borderId="16" xfId="0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41" fillId="0" borderId="30" xfId="0" applyFont="1" applyFill="1" applyBorder="1" applyAlignment="1">
      <alignment horizontal="center" vertical="center"/>
    </xf>
    <xf numFmtId="0" fontId="41" fillId="0" borderId="29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8" fillId="2" borderId="12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/>
    </xf>
    <xf numFmtId="0" fontId="28" fillId="0" borderId="13" xfId="0" applyFont="1" applyBorder="1" applyAlignment="1">
      <alignment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41" xfId="0" applyFont="1" applyFill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177" fontId="41" fillId="3" borderId="17" xfId="0" applyNumberFormat="1" applyFont="1" applyFill="1" applyBorder="1" applyAlignment="1">
      <alignment horizontal="center" vertical="center"/>
    </xf>
    <xf numFmtId="177" fontId="41" fillId="3" borderId="19" xfId="0" applyNumberFormat="1" applyFont="1" applyFill="1" applyBorder="1" applyAlignment="1">
      <alignment horizontal="center" vertical="center"/>
    </xf>
    <xf numFmtId="177" fontId="41" fillId="3" borderId="18" xfId="0" applyNumberFormat="1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47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7" fontId="41" fillId="0" borderId="17" xfId="0" applyNumberFormat="1" applyFont="1" applyFill="1" applyBorder="1" applyAlignment="1">
      <alignment horizontal="center" vertical="center" shrinkToFit="1"/>
    </xf>
    <xf numFmtId="177" fontId="41" fillId="0" borderId="19" xfId="0" applyNumberFormat="1" applyFont="1" applyFill="1" applyBorder="1" applyAlignment="1">
      <alignment horizontal="center" vertical="center" shrinkToFit="1"/>
    </xf>
    <xf numFmtId="177" fontId="41" fillId="0" borderId="18" xfId="0" applyNumberFormat="1" applyFont="1" applyFill="1" applyBorder="1" applyAlignment="1">
      <alignment horizontal="center" vertical="center" shrinkToFit="1"/>
    </xf>
    <xf numFmtId="176" fontId="23" fillId="0" borderId="0" xfId="1" applyNumberFormat="1" applyFont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3" fillId="3" borderId="24" xfId="0" applyFont="1" applyFill="1" applyBorder="1" applyAlignment="1">
      <alignment horizontal="left" vertical="top"/>
    </xf>
    <xf numFmtId="0" fontId="27" fillId="3" borderId="53" xfId="0" applyFont="1" applyFill="1" applyBorder="1" applyAlignment="1">
      <alignment horizontal="left" vertical="top"/>
    </xf>
    <xf numFmtId="0" fontId="34" fillId="3" borderId="9" xfId="0" applyFont="1" applyFill="1" applyBorder="1" applyAlignment="1">
      <alignment horizontal="left" vertical="center"/>
    </xf>
    <xf numFmtId="0" fontId="26" fillId="3" borderId="53" xfId="0" applyFont="1" applyFill="1" applyBorder="1" applyAlignment="1">
      <alignment horizontal="left" vertical="top"/>
    </xf>
    <xf numFmtId="0" fontId="27" fillId="3" borderId="24" xfId="0" applyFont="1" applyFill="1" applyBorder="1" applyAlignment="1">
      <alignment horizontal="left" vertical="top"/>
    </xf>
    <xf numFmtId="0" fontId="34" fillId="3" borderId="3" xfId="0" applyFont="1" applyFill="1" applyBorder="1" applyAlignment="1">
      <alignment horizontal="left" vertical="center"/>
    </xf>
    <xf numFmtId="0" fontId="34" fillId="3" borderId="42" xfId="0" applyFont="1" applyFill="1" applyBorder="1" applyAlignment="1">
      <alignment horizontal="left" vertical="center"/>
    </xf>
    <xf numFmtId="0" fontId="33" fillId="3" borderId="6" xfId="0" applyFont="1" applyFill="1" applyBorder="1" applyAlignment="1">
      <alignment horizontal="left" vertical="top"/>
    </xf>
    <xf numFmtId="0" fontId="14" fillId="3" borderId="14" xfId="0" applyFont="1" applyFill="1" applyBorder="1" applyAlignment="1">
      <alignment horizontal="left" vertical="center"/>
    </xf>
    <xf numFmtId="0" fontId="33" fillId="3" borderId="25" xfId="0" applyFont="1" applyFill="1" applyBorder="1" applyAlignment="1">
      <alignment horizontal="left" vertical="top"/>
    </xf>
    <xf numFmtId="0" fontId="14" fillId="3" borderId="26" xfId="0" applyFont="1" applyFill="1" applyBorder="1" applyAlignment="1">
      <alignment horizontal="left" vertical="center"/>
    </xf>
    <xf numFmtId="0" fontId="34" fillId="3" borderId="25" xfId="0" applyFont="1" applyFill="1" applyBorder="1" applyAlignment="1">
      <alignment horizontal="left" vertical="center"/>
    </xf>
    <xf numFmtId="0" fontId="27" fillId="3" borderId="19" xfId="0" applyFont="1" applyFill="1" applyBorder="1" applyAlignment="1">
      <alignment horizontal="left" vertical="top"/>
    </xf>
    <xf numFmtId="0" fontId="14" fillId="3" borderId="30" xfId="0" applyFont="1" applyFill="1" applyBorder="1" applyAlignment="1">
      <alignment horizontal="left" vertical="center"/>
    </xf>
    <xf numFmtId="0" fontId="26" fillId="3" borderId="24" xfId="0" applyFont="1" applyFill="1" applyBorder="1" applyAlignment="1">
      <alignment horizontal="left" vertical="top"/>
    </xf>
    <xf numFmtId="0" fontId="14" fillId="3" borderId="3" xfId="0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left" vertical="center"/>
    </xf>
    <xf numFmtId="0" fontId="33" fillId="3" borderId="53" xfId="0" applyFont="1" applyFill="1" applyBorder="1" applyAlignment="1">
      <alignment horizontal="left" vertical="top"/>
    </xf>
    <xf numFmtId="0" fontId="43" fillId="3" borderId="37" xfId="0" applyFont="1" applyFill="1" applyBorder="1" applyAlignment="1">
      <alignment horizontal="left" vertical="top"/>
    </xf>
    <xf numFmtId="0" fontId="43" fillId="3" borderId="35" xfId="0" applyFont="1" applyFill="1" applyBorder="1" applyAlignment="1">
      <alignment horizontal="left" vertical="top"/>
    </xf>
    <xf numFmtId="0" fontId="43" fillId="3" borderId="20" xfId="0" applyFont="1" applyFill="1" applyBorder="1" applyAlignment="1">
      <alignment horizontal="left" vertical="top"/>
    </xf>
    <xf numFmtId="0" fontId="44" fillId="3" borderId="51" xfId="0" applyFont="1" applyFill="1" applyBorder="1" applyAlignment="1">
      <alignment horizontal="left" vertical="center"/>
    </xf>
    <xf numFmtId="0" fontId="43" fillId="3" borderId="22" xfId="0" applyFont="1" applyFill="1" applyBorder="1" applyAlignment="1">
      <alignment horizontal="left" vertical="top"/>
    </xf>
    <xf numFmtId="0" fontId="43" fillId="3" borderId="24" xfId="0" applyFont="1" applyFill="1" applyBorder="1" applyAlignment="1">
      <alignment horizontal="left" vertical="top"/>
    </xf>
    <xf numFmtId="0" fontId="44" fillId="3" borderId="26" xfId="0" applyFont="1" applyFill="1" applyBorder="1" applyAlignment="1">
      <alignment horizontal="left" vertical="center"/>
    </xf>
    <xf numFmtId="0" fontId="43" fillId="3" borderId="15" xfId="0" applyFont="1" applyFill="1" applyBorder="1" applyAlignment="1">
      <alignment horizontal="left" vertical="top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  <color rgb="FFFF9999"/>
      <color rgb="FFFFCC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33618</xdr:colOff>
      <xdr:row>21</xdr:row>
      <xdr:rowOff>100853</xdr:rowOff>
    </xdr:from>
    <xdr:to>
      <xdr:col>21</xdr:col>
      <xdr:colOff>268941</xdr:colOff>
      <xdr:row>22</xdr:row>
      <xdr:rowOff>67236</xdr:rowOff>
    </xdr:to>
    <xdr:sp macro="" textlink="">
      <xdr:nvSpPr>
        <xdr:cNvPr id="2" name="下矢印 1"/>
        <xdr:cNvSpPr/>
      </xdr:nvSpPr>
      <xdr:spPr>
        <a:xfrm flipV="1">
          <a:off x="5319993" y="3606053"/>
          <a:ext cx="511548" cy="137833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24088</xdr:colOff>
      <xdr:row>15</xdr:row>
      <xdr:rowOff>100854</xdr:rowOff>
    </xdr:from>
    <xdr:to>
      <xdr:col>21</xdr:col>
      <xdr:colOff>268937</xdr:colOff>
      <xdr:row>16</xdr:row>
      <xdr:rowOff>67236</xdr:rowOff>
    </xdr:to>
    <xdr:sp macro="" textlink="">
      <xdr:nvSpPr>
        <xdr:cNvPr id="3" name="下矢印 2"/>
        <xdr:cNvSpPr/>
      </xdr:nvSpPr>
      <xdr:spPr>
        <a:xfrm flipV="1">
          <a:off x="5310463" y="2577354"/>
          <a:ext cx="521074" cy="137832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12700</xdr:colOff>
      <xdr:row>15</xdr:row>
      <xdr:rowOff>139700</xdr:rowOff>
    </xdr:from>
    <xdr:to>
      <xdr:col>15</xdr:col>
      <xdr:colOff>59756</xdr:colOff>
      <xdr:row>22</xdr:row>
      <xdr:rowOff>50800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7250" y="2616200"/>
          <a:ext cx="1837756" cy="111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33618</xdr:colOff>
      <xdr:row>21</xdr:row>
      <xdr:rowOff>100853</xdr:rowOff>
    </xdr:from>
    <xdr:to>
      <xdr:col>21</xdr:col>
      <xdr:colOff>268941</xdr:colOff>
      <xdr:row>22</xdr:row>
      <xdr:rowOff>67236</xdr:rowOff>
    </xdr:to>
    <xdr:sp macro="" textlink="">
      <xdr:nvSpPr>
        <xdr:cNvPr id="2" name="下矢印 1"/>
        <xdr:cNvSpPr/>
      </xdr:nvSpPr>
      <xdr:spPr>
        <a:xfrm flipV="1">
          <a:off x="5386668" y="3444128"/>
          <a:ext cx="530598" cy="137833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24088</xdr:colOff>
      <xdr:row>15</xdr:row>
      <xdr:rowOff>100854</xdr:rowOff>
    </xdr:from>
    <xdr:to>
      <xdr:col>21</xdr:col>
      <xdr:colOff>268937</xdr:colOff>
      <xdr:row>16</xdr:row>
      <xdr:rowOff>67236</xdr:rowOff>
    </xdr:to>
    <xdr:sp macro="" textlink="">
      <xdr:nvSpPr>
        <xdr:cNvPr id="3" name="下矢印 2"/>
        <xdr:cNvSpPr/>
      </xdr:nvSpPr>
      <xdr:spPr>
        <a:xfrm flipV="1">
          <a:off x="5377138" y="2415429"/>
          <a:ext cx="540124" cy="137832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47952</xdr:colOff>
      <xdr:row>37</xdr:row>
      <xdr:rowOff>154460</xdr:rowOff>
    </xdr:from>
    <xdr:to>
      <xdr:col>13</xdr:col>
      <xdr:colOff>96535</xdr:colOff>
      <xdr:row>38</xdr:row>
      <xdr:rowOff>128074</xdr:rowOff>
    </xdr:to>
    <xdr:sp macro="" textlink="">
      <xdr:nvSpPr>
        <xdr:cNvPr id="5" name="雲形吹き出し 4"/>
        <xdr:cNvSpPr/>
      </xdr:nvSpPr>
      <xdr:spPr>
        <a:xfrm>
          <a:off x="1161347" y="5219443"/>
          <a:ext cx="2359039" cy="314712"/>
        </a:xfrm>
        <a:prstGeom prst="cloudCallout">
          <a:avLst>
            <a:gd name="adj1" fmla="val -22471"/>
            <a:gd name="adj2" fmla="val 81046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solidFill>
                <a:sysClr val="windowText" lastClr="000000"/>
              </a:solidFill>
              <a:effectLst/>
            </a:rPr>
            <a:t>現地で何らかの作業を実施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188445</xdr:colOff>
      <xdr:row>53</xdr:row>
      <xdr:rowOff>2659</xdr:rowOff>
    </xdr:from>
    <xdr:to>
      <xdr:col>10</xdr:col>
      <xdr:colOff>40016</xdr:colOff>
      <xdr:row>53</xdr:row>
      <xdr:rowOff>218659</xdr:rowOff>
    </xdr:to>
    <xdr:sp macro="" textlink="">
      <xdr:nvSpPr>
        <xdr:cNvPr id="6" name="四角形吹き出し 5"/>
        <xdr:cNvSpPr/>
      </xdr:nvSpPr>
      <xdr:spPr>
        <a:xfrm>
          <a:off x="2318698" y="10525210"/>
          <a:ext cx="360000" cy="216000"/>
        </a:xfrm>
        <a:prstGeom prst="wedgeRectCallout">
          <a:avLst>
            <a:gd name="adj1" fmla="val -39403"/>
            <a:gd name="adj2" fmla="val -750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工期</a:t>
          </a:r>
        </a:p>
      </xdr:txBody>
    </xdr:sp>
    <xdr:clientData/>
  </xdr:twoCellAnchor>
  <xdr:twoCellAnchor>
    <xdr:from>
      <xdr:col>3</xdr:col>
      <xdr:colOff>151259</xdr:colOff>
      <xdr:row>52</xdr:row>
      <xdr:rowOff>117595</xdr:rowOff>
    </xdr:from>
    <xdr:to>
      <xdr:col>8</xdr:col>
      <xdr:colOff>113066</xdr:colOff>
      <xdr:row>53</xdr:row>
      <xdr:rowOff>117194</xdr:rowOff>
    </xdr:to>
    <xdr:sp macro="" textlink="">
      <xdr:nvSpPr>
        <xdr:cNvPr id="7" name="雲形吹き出し 6"/>
        <xdr:cNvSpPr/>
      </xdr:nvSpPr>
      <xdr:spPr>
        <a:xfrm>
          <a:off x="1032965" y="10299048"/>
          <a:ext cx="1210354" cy="340697"/>
        </a:xfrm>
        <a:prstGeom prst="cloudCallout">
          <a:avLst>
            <a:gd name="adj1" fmla="val -40873"/>
            <a:gd name="adj2" fmla="val -53556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solidFill>
                <a:sysClr val="windowText" lastClr="000000"/>
              </a:solidFill>
              <a:effectLst/>
            </a:rPr>
            <a:t>現場完了日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194738</xdr:colOff>
      <xdr:row>36</xdr:row>
      <xdr:rowOff>154539</xdr:rowOff>
    </xdr:from>
    <xdr:to>
      <xdr:col>9</xdr:col>
      <xdr:colOff>46309</xdr:colOff>
      <xdr:row>37</xdr:row>
      <xdr:rowOff>29441</xdr:rowOff>
    </xdr:to>
    <xdr:sp macro="" textlink="">
      <xdr:nvSpPr>
        <xdr:cNvPr id="8" name="四角形吹き出し 7"/>
        <xdr:cNvSpPr/>
      </xdr:nvSpPr>
      <xdr:spPr>
        <a:xfrm>
          <a:off x="2093302" y="4878424"/>
          <a:ext cx="360000" cy="216000"/>
        </a:xfrm>
        <a:prstGeom prst="wedgeRectCallout">
          <a:avLst>
            <a:gd name="adj1" fmla="val -32773"/>
            <a:gd name="adj2" fmla="val 7964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入札</a:t>
          </a:r>
        </a:p>
      </xdr:txBody>
    </xdr:sp>
    <xdr:clientData/>
  </xdr:twoCellAnchor>
  <xdr:twoCellAnchor>
    <xdr:from>
      <xdr:col>9</xdr:col>
      <xdr:colOff>208787</xdr:colOff>
      <xdr:row>36</xdr:row>
      <xdr:rowOff>167672</xdr:rowOff>
    </xdr:from>
    <xdr:to>
      <xdr:col>11</xdr:col>
      <xdr:colOff>60358</xdr:colOff>
      <xdr:row>37</xdr:row>
      <xdr:rowOff>42574</xdr:rowOff>
    </xdr:to>
    <xdr:sp macro="" textlink="">
      <xdr:nvSpPr>
        <xdr:cNvPr id="9" name="四角形吹き出し 8"/>
        <xdr:cNvSpPr/>
      </xdr:nvSpPr>
      <xdr:spPr>
        <a:xfrm>
          <a:off x="2615780" y="4891557"/>
          <a:ext cx="360000" cy="216000"/>
        </a:xfrm>
        <a:prstGeom prst="wedgeRectCallout">
          <a:avLst>
            <a:gd name="adj1" fmla="val -32773"/>
            <a:gd name="adj2" fmla="val 7964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契約</a:t>
          </a:r>
        </a:p>
      </xdr:txBody>
    </xdr:sp>
    <xdr:clientData/>
  </xdr:twoCellAnchor>
  <xdr:twoCellAnchor>
    <xdr:from>
      <xdr:col>5</xdr:col>
      <xdr:colOff>123964</xdr:colOff>
      <xdr:row>46</xdr:row>
      <xdr:rowOff>51487</xdr:rowOff>
    </xdr:from>
    <xdr:to>
      <xdr:col>10</xdr:col>
      <xdr:colOff>85771</xdr:colOff>
      <xdr:row>47</xdr:row>
      <xdr:rowOff>54353</xdr:rowOff>
    </xdr:to>
    <xdr:sp macro="" textlink="">
      <xdr:nvSpPr>
        <xdr:cNvPr id="10" name="雲形吹き出し 9"/>
        <xdr:cNvSpPr/>
      </xdr:nvSpPr>
      <xdr:spPr>
        <a:xfrm>
          <a:off x="1514099" y="8186352"/>
          <a:ext cx="1210354" cy="343964"/>
        </a:xfrm>
        <a:prstGeom prst="cloudCallout">
          <a:avLst>
            <a:gd name="adj1" fmla="val 9879"/>
            <a:gd name="adj2" fmla="val -79549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solidFill>
                <a:sysClr val="windowText" lastClr="000000"/>
              </a:solidFill>
              <a:effectLst/>
            </a:rPr>
            <a:t>夏期休暇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endParaRPr lang="ja-JP" altLang="ja-JP" sz="800">
            <a:effectLst/>
          </a:endParaRPr>
        </a:p>
      </xdr:txBody>
    </xdr:sp>
    <xdr:clientData/>
  </xdr:twoCellAnchor>
  <xdr:twoCellAnchor editAs="oneCell">
    <xdr:from>
      <xdr:col>8</xdr:col>
      <xdr:colOff>12700</xdr:colOff>
      <xdr:row>15</xdr:row>
      <xdr:rowOff>139700</xdr:rowOff>
    </xdr:from>
    <xdr:to>
      <xdr:col>15</xdr:col>
      <xdr:colOff>59756</xdr:colOff>
      <xdr:row>22</xdr:row>
      <xdr:rowOff>50800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2654300"/>
          <a:ext cx="1850456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Q117"/>
  <sheetViews>
    <sheetView tabSelected="1" view="pageBreakPreview" zoomScale="140" zoomScaleNormal="85" zoomScaleSheetLayoutView="140" workbookViewId="0">
      <selection activeCell="Q27" sqref="Q27"/>
    </sheetView>
  </sheetViews>
  <sheetFormatPr defaultRowHeight="13.5" x14ac:dyDescent="0.15"/>
  <cols>
    <col min="1" max="1" width="4.875" customWidth="1"/>
    <col min="2" max="2" width="3" style="4" customWidth="1"/>
    <col min="3" max="3" width="3.625" style="4" customWidth="1"/>
    <col min="4" max="4" width="3" style="4" customWidth="1"/>
    <col min="5" max="5" width="3.625" style="4" customWidth="1"/>
    <col min="6" max="6" width="3" style="4" customWidth="1"/>
    <col min="7" max="7" width="3.625" style="4" customWidth="1"/>
    <col min="8" max="8" width="3" style="4" customWidth="1"/>
    <col min="9" max="9" width="3.625" style="4" customWidth="1"/>
    <col min="10" max="10" width="3" style="4" customWidth="1"/>
    <col min="11" max="11" width="3.625" style="4" customWidth="1"/>
    <col min="12" max="12" width="3" style="4" customWidth="1"/>
    <col min="13" max="13" width="3.625" style="4" customWidth="1"/>
    <col min="14" max="14" width="3" style="4" customWidth="1"/>
    <col min="15" max="15" width="3.625" style="4" customWidth="1"/>
    <col min="16" max="16" width="2.5" style="5" customWidth="1"/>
    <col min="17" max="18" width="3.875" customWidth="1"/>
    <col min="19" max="27" width="3.625" style="5" customWidth="1"/>
    <col min="28" max="38" width="5.5" style="32" hidden="1" customWidth="1"/>
    <col min="39" max="39" width="6" style="33" hidden="1" customWidth="1"/>
    <col min="40" max="40" width="24.75" hidden="1" customWidth="1"/>
    <col min="41" max="41" width="9" hidden="1" customWidth="1"/>
    <col min="42" max="42" width="29.75" customWidth="1"/>
  </cols>
  <sheetData>
    <row r="1" spans="1:40" s="20" customFormat="1" ht="18" customHeight="1" x14ac:dyDescent="0.15">
      <c r="A1" s="18" t="s">
        <v>21</v>
      </c>
      <c r="B1" s="19"/>
      <c r="C1" s="19"/>
      <c r="D1" s="19"/>
      <c r="E1" s="19"/>
      <c r="F1" s="19"/>
      <c r="G1" s="19"/>
      <c r="H1" s="19"/>
      <c r="I1" s="78" t="s">
        <v>31</v>
      </c>
      <c r="K1" s="19"/>
      <c r="L1" s="19"/>
      <c r="M1" s="19"/>
      <c r="N1" s="19"/>
      <c r="O1" s="19"/>
      <c r="P1" s="19"/>
      <c r="S1" s="21"/>
      <c r="T1" s="21"/>
      <c r="U1" s="21"/>
      <c r="V1" s="21"/>
      <c r="W1" s="21"/>
      <c r="X1" s="21"/>
      <c r="Y1" s="21"/>
      <c r="Z1" s="21"/>
      <c r="AA1" s="21"/>
      <c r="AB1" s="32" t="s">
        <v>33</v>
      </c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3"/>
    </row>
    <row r="2" spans="1:40" s="16" customFormat="1" ht="18" customHeight="1" x14ac:dyDescent="0.15">
      <c r="A2" s="249" t="s">
        <v>22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1"/>
      <c r="P2" s="15"/>
      <c r="Q2" s="252" t="s">
        <v>53</v>
      </c>
      <c r="R2" s="253"/>
      <c r="S2" s="253"/>
      <c r="T2" s="253"/>
      <c r="U2" s="253"/>
      <c r="V2" s="253"/>
      <c r="W2" s="253"/>
      <c r="X2" s="253"/>
      <c r="Y2" s="253"/>
      <c r="Z2" s="253"/>
      <c r="AA2" s="254"/>
      <c r="AB2" s="32"/>
      <c r="AC2" s="96" t="s">
        <v>34</v>
      </c>
    </row>
    <row r="3" spans="1:40" s="17" customFormat="1" ht="6" customHeight="1" x14ac:dyDescent="0.15">
      <c r="A3" s="50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5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37"/>
      <c r="AC3" s="95" t="s">
        <v>35</v>
      </c>
      <c r="AD3" s="37"/>
      <c r="AE3" s="37"/>
      <c r="AF3" s="37"/>
      <c r="AG3" s="37"/>
      <c r="AH3" s="37"/>
      <c r="AI3" s="37"/>
      <c r="AJ3" s="37"/>
      <c r="AK3" s="37"/>
      <c r="AL3" s="37"/>
      <c r="AM3" s="38"/>
    </row>
    <row r="4" spans="1:40" ht="12.75" customHeight="1" x14ac:dyDescent="0.15">
      <c r="A4" s="2" t="s">
        <v>84</v>
      </c>
      <c r="D4" s="6"/>
      <c r="E4" s="7"/>
      <c r="P4" s="4"/>
      <c r="Q4" s="23" t="s">
        <v>54</v>
      </c>
      <c r="R4" s="23"/>
      <c r="S4" s="24"/>
      <c r="T4" s="24"/>
      <c r="U4" s="24"/>
      <c r="AC4" s="97" t="s">
        <v>37</v>
      </c>
    </row>
    <row r="5" spans="1:40" ht="12.75" customHeight="1" x14ac:dyDescent="0.15">
      <c r="P5" s="4"/>
      <c r="Y5" s="255" t="s">
        <v>54</v>
      </c>
      <c r="Z5" s="255"/>
      <c r="AA5" s="255"/>
      <c r="AC5" s="97" t="s">
        <v>36</v>
      </c>
    </row>
    <row r="6" spans="1:40" ht="12.75" customHeight="1" x14ac:dyDescent="0.15">
      <c r="B6" s="4" t="s">
        <v>85</v>
      </c>
      <c r="D6" s="6"/>
      <c r="H6" s="256" t="s">
        <v>74</v>
      </c>
      <c r="I6" s="257"/>
      <c r="J6" s="257"/>
      <c r="K6" s="258"/>
      <c r="P6" s="4"/>
      <c r="Q6" s="105" t="s">
        <v>55</v>
      </c>
      <c r="R6" s="106"/>
      <c r="T6" s="107" t="s">
        <v>52</v>
      </c>
      <c r="U6" s="107"/>
      <c r="V6" s="9"/>
      <c r="W6" s="9"/>
      <c r="Y6" s="259"/>
      <c r="Z6" s="259"/>
      <c r="AA6" s="259"/>
      <c r="AC6" s="34" t="s">
        <v>8</v>
      </c>
      <c r="AD6" s="35"/>
      <c r="AE6" s="35"/>
      <c r="AF6" s="35"/>
      <c r="AG6" s="35"/>
      <c r="AH6" s="35"/>
      <c r="AI6" s="35"/>
      <c r="AJ6" s="35"/>
      <c r="AK6" s="36"/>
      <c r="AM6" s="102" t="s">
        <v>24</v>
      </c>
      <c r="AN6" s="103"/>
    </row>
    <row r="7" spans="1:40" ht="12.75" customHeight="1" x14ac:dyDescent="0.15">
      <c r="B7" s="260" t="s">
        <v>83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1">
        <f>V21</f>
        <v>0</v>
      </c>
      <c r="R7" s="261"/>
      <c r="S7" s="26" t="s">
        <v>13</v>
      </c>
      <c r="T7" s="262">
        <f>Q21</f>
        <v>0</v>
      </c>
      <c r="U7" s="262"/>
      <c r="V7" s="5" t="s">
        <v>57</v>
      </c>
      <c r="W7" s="110">
        <v>100</v>
      </c>
      <c r="X7" s="120" t="s">
        <v>14</v>
      </c>
      <c r="Y7" s="259"/>
      <c r="Z7" s="259"/>
      <c r="AA7" s="259"/>
      <c r="AL7" s="33"/>
      <c r="AM7" s="118"/>
    </row>
    <row r="8" spans="1:40" ht="12.75" customHeight="1" x14ac:dyDescent="0.15">
      <c r="A8" s="2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AA8" s="49"/>
      <c r="AC8" s="58">
        <f>+MONTH(H10)</f>
        <v>1</v>
      </c>
      <c r="AD8" s="4" t="s">
        <v>10</v>
      </c>
      <c r="AE8" s="58">
        <f>DAY(H10)</f>
        <v>0</v>
      </c>
      <c r="AF8" s="4" t="s">
        <v>5</v>
      </c>
      <c r="AG8" s="40">
        <f>IF(AC8&lt;=3,1200+AC8*100+AE8,AC8*100+AE8)</f>
        <v>1300</v>
      </c>
      <c r="AH8" s="39"/>
      <c r="AI8" s="39"/>
      <c r="AJ8" s="39"/>
      <c r="AK8" s="39"/>
      <c r="AL8" s="39"/>
      <c r="AM8" s="118"/>
      <c r="AN8" s="118" t="s">
        <v>73</v>
      </c>
    </row>
    <row r="9" spans="1:40" ht="12.75" customHeight="1" thickBot="1" x14ac:dyDescent="0.2">
      <c r="A9" s="2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R9" s="23"/>
      <c r="S9" s="24"/>
      <c r="T9" s="24"/>
      <c r="U9" s="24"/>
      <c r="V9" s="25"/>
      <c r="W9" s="25"/>
      <c r="X9" s="25"/>
      <c r="AC9" s="4"/>
      <c r="AD9" s="4"/>
      <c r="AE9" s="4"/>
      <c r="AF9" s="4"/>
      <c r="AG9" s="39"/>
      <c r="AH9" s="39"/>
      <c r="AI9" s="39"/>
      <c r="AJ9" s="39"/>
      <c r="AK9" s="39"/>
      <c r="AL9" s="39"/>
      <c r="AM9" s="118"/>
      <c r="AN9" s="113" t="s">
        <v>74</v>
      </c>
    </row>
    <row r="10" spans="1:40" ht="12.75" customHeight="1" thickTop="1" x14ac:dyDescent="0.15">
      <c r="A10" s="2"/>
      <c r="B10" s="4" t="s">
        <v>61</v>
      </c>
      <c r="D10" s="6"/>
      <c r="H10" s="232"/>
      <c r="I10" s="233"/>
      <c r="J10" s="233"/>
      <c r="K10" s="234"/>
      <c r="L10" s="4" t="s">
        <v>67</v>
      </c>
      <c r="P10" s="4"/>
      <c r="R10" s="235" t="s">
        <v>65</v>
      </c>
      <c r="S10" s="236"/>
      <c r="T10" s="236"/>
      <c r="U10" s="236"/>
      <c r="V10" s="236"/>
      <c r="W10" s="236" t="s">
        <v>66</v>
      </c>
      <c r="X10" s="236"/>
      <c r="Y10" s="236"/>
      <c r="Z10" s="236"/>
      <c r="AA10" s="239"/>
      <c r="AC10" s="58">
        <f>+MONTH(H12)</f>
        <v>1</v>
      </c>
      <c r="AD10" s="4" t="s">
        <v>10</v>
      </c>
      <c r="AE10" s="58">
        <f>DAY(H12)</f>
        <v>0</v>
      </c>
      <c r="AF10" s="4" t="s">
        <v>5</v>
      </c>
      <c r="AH10" s="40">
        <f>IF(AC10&lt;=3,1200+AC10*100+AE10,AC10*100+AE10)</f>
        <v>1300</v>
      </c>
      <c r="AI10" s="39"/>
      <c r="AJ10" s="39"/>
      <c r="AK10" s="39"/>
      <c r="AL10" s="39"/>
      <c r="AN10" s="113"/>
    </row>
    <row r="11" spans="1:40" ht="12.75" customHeight="1" x14ac:dyDescent="0.15">
      <c r="A11" s="2"/>
      <c r="D11" s="6"/>
      <c r="E11" s="7"/>
      <c r="P11" s="4"/>
      <c r="R11" s="237"/>
      <c r="S11" s="238"/>
      <c r="T11" s="238"/>
      <c r="U11" s="238"/>
      <c r="V11" s="238"/>
      <c r="W11" s="238"/>
      <c r="X11" s="238"/>
      <c r="Y11" s="238"/>
      <c r="Z11" s="238"/>
      <c r="AA11" s="240"/>
      <c r="AD11" s="39"/>
      <c r="AE11" s="39"/>
      <c r="AF11" s="39"/>
      <c r="AH11" s="39"/>
      <c r="AI11" s="39"/>
      <c r="AJ11" s="39"/>
      <c r="AK11" s="39"/>
      <c r="AL11" s="39"/>
    </row>
    <row r="12" spans="1:40" ht="12.75" customHeight="1" x14ac:dyDescent="0.15">
      <c r="A12" s="2"/>
      <c r="B12" s="4" t="s">
        <v>82</v>
      </c>
      <c r="D12" s="6"/>
      <c r="E12" s="7"/>
      <c r="H12" s="232"/>
      <c r="I12" s="233"/>
      <c r="J12" s="233"/>
      <c r="K12" s="234"/>
      <c r="L12" s="4" t="s">
        <v>67</v>
      </c>
      <c r="P12" s="4"/>
      <c r="R12" s="241"/>
      <c r="S12" s="242"/>
      <c r="T12" s="242"/>
      <c r="U12" s="242"/>
      <c r="V12" s="242"/>
      <c r="W12" s="245"/>
      <c r="X12" s="245"/>
      <c r="Y12" s="245"/>
      <c r="Z12" s="245"/>
      <c r="AA12" s="246"/>
      <c r="AC12" s="114">
        <v>0.28499999999999998</v>
      </c>
      <c r="AD12" s="32" t="s">
        <v>75</v>
      </c>
      <c r="AE12" s="32" t="s">
        <v>76</v>
      </c>
      <c r="AL12" s="33"/>
      <c r="AM12" s="32"/>
    </row>
    <row r="13" spans="1:40" ht="12.75" customHeight="1" thickBot="1" x14ac:dyDescent="0.2">
      <c r="D13" s="6"/>
      <c r="E13" s="7"/>
      <c r="P13" s="4"/>
      <c r="Q13" s="23"/>
      <c r="R13" s="243"/>
      <c r="S13" s="244"/>
      <c r="T13" s="244"/>
      <c r="U13" s="244"/>
      <c r="V13" s="244"/>
      <c r="W13" s="247"/>
      <c r="X13" s="247"/>
      <c r="Y13" s="247"/>
      <c r="Z13" s="247"/>
      <c r="AA13" s="248"/>
      <c r="AC13" s="114">
        <v>0.25</v>
      </c>
      <c r="AD13" s="32" t="s">
        <v>75</v>
      </c>
      <c r="AE13" s="32" t="s">
        <v>77</v>
      </c>
      <c r="AL13" s="33"/>
      <c r="AM13" s="32"/>
    </row>
    <row r="14" spans="1:40" ht="12.75" customHeight="1" thickTop="1" x14ac:dyDescent="0.15">
      <c r="B14" s="4" t="s">
        <v>62</v>
      </c>
      <c r="D14" s="6"/>
      <c r="E14" s="7"/>
      <c r="H14" s="263">
        <f>H12-H10</f>
        <v>0</v>
      </c>
      <c r="I14" s="263"/>
      <c r="J14" s="263"/>
      <c r="K14" s="4" t="s">
        <v>5</v>
      </c>
      <c r="P14" s="4"/>
      <c r="R14" s="9"/>
      <c r="S14" s="9"/>
      <c r="T14" s="9"/>
      <c r="U14" s="9"/>
      <c r="V14" s="9"/>
      <c r="W14" s="9"/>
      <c r="X14" s="17"/>
      <c r="Y14" s="117"/>
      <c r="Z14" s="117"/>
      <c r="AA14" s="117"/>
      <c r="AC14" s="115">
        <v>0.214</v>
      </c>
      <c r="AD14" s="32" t="s">
        <v>75</v>
      </c>
      <c r="AE14" s="32" t="s">
        <v>78</v>
      </c>
      <c r="AL14" s="33"/>
      <c r="AM14" s="32"/>
    </row>
    <row r="15" spans="1:40" ht="12.75" customHeight="1" x14ac:dyDescent="0.15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4"/>
      <c r="Q15" s="30"/>
      <c r="R15" s="121"/>
      <c r="S15" s="26"/>
      <c r="T15" s="26"/>
      <c r="U15" s="120"/>
      <c r="V15" s="120"/>
      <c r="W15" s="120"/>
      <c r="Y15" s="117"/>
      <c r="Z15" s="117"/>
      <c r="AA15" s="117"/>
      <c r="AL15" s="33"/>
      <c r="AM15" s="32"/>
    </row>
    <row r="16" spans="1:40" ht="13.5" customHeight="1" x14ac:dyDescent="0.15">
      <c r="A16" s="2" t="s">
        <v>30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4"/>
    </row>
    <row r="17" spans="1:43" ht="13.5" customHeight="1" x14ac:dyDescent="0.15">
      <c r="A17" s="207" t="s">
        <v>72</v>
      </c>
      <c r="B17" s="207"/>
      <c r="C17" s="207"/>
      <c r="D17" s="207"/>
      <c r="E17" s="207"/>
      <c r="F17" s="207"/>
      <c r="G17" s="207"/>
      <c r="H17" s="207"/>
      <c r="P17" s="4"/>
      <c r="Q17" t="s">
        <v>9</v>
      </c>
      <c r="S17" s="12"/>
      <c r="T17" s="12"/>
      <c r="U17" s="12"/>
      <c r="V17" s="13"/>
      <c r="W17" s="13"/>
      <c r="X17" s="13"/>
      <c r="Y17" s="13"/>
      <c r="Z17" s="13"/>
      <c r="AA17" s="13"/>
    </row>
    <row r="18" spans="1:43" ht="13.5" customHeight="1" x14ac:dyDescent="0.15">
      <c r="A18" s="207"/>
      <c r="B18" s="207"/>
      <c r="C18" s="207"/>
      <c r="D18" s="207"/>
      <c r="E18" s="207"/>
      <c r="F18" s="207"/>
      <c r="G18" s="207"/>
      <c r="H18" s="207"/>
      <c r="P18" s="4"/>
      <c r="Q18" s="208" t="s">
        <v>71</v>
      </c>
      <c r="R18" s="209"/>
      <c r="S18" s="209"/>
      <c r="T18" s="209"/>
      <c r="U18" s="210"/>
      <c r="V18" s="217" t="s">
        <v>59</v>
      </c>
      <c r="W18" s="218"/>
      <c r="X18" s="218"/>
      <c r="Y18" s="218"/>
      <c r="Z18" s="218"/>
      <c r="AA18" s="219"/>
    </row>
    <row r="19" spans="1:43" ht="13.5" customHeight="1" x14ac:dyDescent="0.15">
      <c r="A19" s="207"/>
      <c r="B19" s="207"/>
      <c r="C19" s="207"/>
      <c r="D19" s="207"/>
      <c r="E19" s="207"/>
      <c r="F19" s="207"/>
      <c r="G19" s="207"/>
      <c r="H19" s="207"/>
      <c r="P19" s="4"/>
      <c r="Q19" s="211"/>
      <c r="R19" s="212"/>
      <c r="S19" s="212"/>
      <c r="T19" s="212"/>
      <c r="U19" s="213"/>
      <c r="V19" s="220" t="s">
        <v>70</v>
      </c>
      <c r="W19" s="221"/>
      <c r="X19" s="222"/>
      <c r="Y19" s="226" t="s">
        <v>20</v>
      </c>
      <c r="Z19" s="227"/>
      <c r="AA19" s="228"/>
    </row>
    <row r="20" spans="1:43" x14ac:dyDescent="0.15">
      <c r="A20" s="2"/>
      <c r="P20" s="4"/>
      <c r="Q20" s="214"/>
      <c r="R20" s="215"/>
      <c r="S20" s="215"/>
      <c r="T20" s="215"/>
      <c r="U20" s="216"/>
      <c r="V20" s="223"/>
      <c r="W20" s="224"/>
      <c r="X20" s="225"/>
      <c r="Y20" s="229"/>
      <c r="Z20" s="230"/>
      <c r="AA20" s="231"/>
    </row>
    <row r="21" spans="1:43" x14ac:dyDescent="0.15">
      <c r="A21" s="2"/>
      <c r="P21" s="4"/>
      <c r="Q21" s="187"/>
      <c r="R21" s="188"/>
      <c r="S21" s="188"/>
      <c r="T21" s="188"/>
      <c r="U21" s="189"/>
      <c r="V21" s="190"/>
      <c r="W21" s="188"/>
      <c r="X21" s="191"/>
      <c r="Y21" s="190"/>
      <c r="Z21" s="188"/>
      <c r="AA21" s="192"/>
    </row>
    <row r="22" spans="1:43" x14ac:dyDescent="0.15">
      <c r="P22" s="4"/>
      <c r="Q22" s="5"/>
      <c r="R22" s="5"/>
    </row>
    <row r="23" spans="1:43" x14ac:dyDescent="0.15">
      <c r="B23" s="4" t="s">
        <v>12</v>
      </c>
      <c r="P23" s="4"/>
      <c r="R23" s="5"/>
      <c r="S23" s="5" t="s">
        <v>19</v>
      </c>
    </row>
    <row r="24" spans="1:43" ht="17.25" customHeight="1" x14ac:dyDescent="0.15">
      <c r="A24" s="14"/>
      <c r="B24" s="193" t="s">
        <v>0</v>
      </c>
      <c r="C24" s="194"/>
      <c r="D24" s="197" t="s">
        <v>1</v>
      </c>
      <c r="E24" s="194"/>
      <c r="F24" s="197" t="s">
        <v>2</v>
      </c>
      <c r="G24" s="194"/>
      <c r="H24" s="197" t="s">
        <v>3</v>
      </c>
      <c r="I24" s="194"/>
      <c r="J24" s="197" t="s">
        <v>4</v>
      </c>
      <c r="K24" s="194"/>
      <c r="L24" s="199" t="s">
        <v>6</v>
      </c>
      <c r="M24" s="200"/>
      <c r="N24" s="203" t="s">
        <v>5</v>
      </c>
      <c r="O24" s="204"/>
      <c r="P24" s="10"/>
      <c r="S24" s="167" t="s">
        <v>58</v>
      </c>
      <c r="T24" s="168"/>
      <c r="U24" s="169"/>
      <c r="V24" s="173" t="s">
        <v>60</v>
      </c>
      <c r="W24" s="174"/>
      <c r="X24" s="175"/>
      <c r="Y24" s="179" t="s">
        <v>69</v>
      </c>
      <c r="Z24" s="180"/>
      <c r="AA24" s="181"/>
      <c r="AB24" s="1"/>
      <c r="AC24" s="185" t="s">
        <v>26</v>
      </c>
      <c r="AD24" s="186"/>
      <c r="AE24" s="185" t="s">
        <v>27</v>
      </c>
      <c r="AF24" s="186"/>
      <c r="AG24" s="41" t="s">
        <v>29</v>
      </c>
      <c r="AH24" s="41" t="s">
        <v>28</v>
      </c>
      <c r="AI24" s="41" t="s">
        <v>38</v>
      </c>
      <c r="AJ24" s="41" t="s">
        <v>39</v>
      </c>
      <c r="AK24" s="41" t="s">
        <v>40</v>
      </c>
      <c r="AM24" s="98" t="s">
        <v>25</v>
      </c>
      <c r="AN24" s="99"/>
    </row>
    <row r="25" spans="1:43" ht="24" customHeight="1" x14ac:dyDescent="0.15">
      <c r="A25" s="14"/>
      <c r="B25" s="195"/>
      <c r="C25" s="196"/>
      <c r="D25" s="198"/>
      <c r="E25" s="196"/>
      <c r="F25" s="198"/>
      <c r="G25" s="196"/>
      <c r="H25" s="198"/>
      <c r="I25" s="196"/>
      <c r="J25" s="198"/>
      <c r="K25" s="196"/>
      <c r="L25" s="201"/>
      <c r="M25" s="202"/>
      <c r="N25" s="205"/>
      <c r="O25" s="206"/>
      <c r="P25" s="11"/>
      <c r="S25" s="170"/>
      <c r="T25" s="171"/>
      <c r="U25" s="172"/>
      <c r="V25" s="176"/>
      <c r="W25" s="177"/>
      <c r="X25" s="178"/>
      <c r="Y25" s="182"/>
      <c r="Z25" s="183"/>
      <c r="AA25" s="184"/>
      <c r="AC25" s="42" t="s">
        <v>11</v>
      </c>
      <c r="AD25" s="42" t="s">
        <v>5</v>
      </c>
      <c r="AE25" s="42" t="s">
        <v>11</v>
      </c>
      <c r="AF25" s="42" t="s">
        <v>5</v>
      </c>
      <c r="AG25" s="43"/>
      <c r="AH25" s="43"/>
      <c r="AI25" s="43"/>
      <c r="AJ25" s="43"/>
      <c r="AK25" s="43"/>
      <c r="AM25" s="100"/>
      <c r="AN25" s="101"/>
    </row>
    <row r="26" spans="1:43" ht="27" hidden="1" customHeight="1" x14ac:dyDescent="0.15">
      <c r="A26" s="31"/>
      <c r="B26" s="80">
        <v>25</v>
      </c>
      <c r="C26" s="81"/>
      <c r="D26" s="82">
        <v>26</v>
      </c>
      <c r="E26" s="81"/>
      <c r="F26" s="82">
        <v>27</v>
      </c>
      <c r="G26" s="81"/>
      <c r="H26" s="82">
        <v>28</v>
      </c>
      <c r="I26" s="81"/>
      <c r="J26" s="82">
        <v>29</v>
      </c>
      <c r="K26" s="81"/>
      <c r="L26" s="59">
        <v>30</v>
      </c>
      <c r="M26" s="136"/>
      <c r="N26" s="122">
        <v>31</v>
      </c>
      <c r="O26" s="135"/>
      <c r="P26" s="7"/>
      <c r="S26" s="158" t="str">
        <f t="shared" ref="S26:S37" si="0">IF(AI26=1,COUNTIF(B26:O26,"×"),"")</f>
        <v/>
      </c>
      <c r="T26" s="159"/>
      <c r="U26" s="108"/>
      <c r="V26" s="154" t="str">
        <f t="shared" ref="V26" si="1">IF(AI26=1,IF(COUNTIF(B25:O25,"▽")+COUNTIF(B26:O26,"○")+COUNTIF(B27:O27,"△")+COUNTIF(B25:O25,"▼")+COUNTIF(B26:O26,"●")+COUNTIF(B27:O27,"▲")&gt;=2,2,COUNTIF(B25:O25,"▽")+COUNTIF(B26:O26,"○")+COUNTIF(B27:O27,"△")+COUNTIF(B25:O25,"▼")+COUNTIF(B26:O26,"●")+COUNTIF(B27:O27,"▲")),"")</f>
        <v/>
      </c>
      <c r="W26" s="155"/>
      <c r="X26" s="156"/>
      <c r="Y26" s="154" t="str">
        <f t="shared" ref="Y26:Y36" si="2">IF(AJ26=1,IF(M26="○",IF(O26="○","○",IF(O26="●","○","×")),IF(M26="●",IF(O26="○","○",IF(O26="●","○","×")),"×")),"")</f>
        <v/>
      </c>
      <c r="Z26" s="155"/>
      <c r="AA26" s="164"/>
      <c r="AC26" s="44">
        <v>3</v>
      </c>
      <c r="AD26" s="44">
        <v>25</v>
      </c>
      <c r="AE26" s="44">
        <v>3</v>
      </c>
      <c r="AF26" s="44">
        <v>31</v>
      </c>
      <c r="AG26" s="39">
        <f>AC26*100+AD26</f>
        <v>325</v>
      </c>
      <c r="AH26" s="39">
        <f>AE26*100+AF26</f>
        <v>331</v>
      </c>
      <c r="AI26" s="39">
        <f>IF(AG$8&lt;=AH26,IF(AG26&lt;=AH$10,1,),)</f>
        <v>0</v>
      </c>
      <c r="AJ26" s="39">
        <f>IF(AI26=1,IF(AI27=1,1,0),0)</f>
        <v>0</v>
      </c>
      <c r="AK26" s="39">
        <f>AJ26</f>
        <v>0</v>
      </c>
      <c r="AL26" s="39"/>
      <c r="AM26" s="33" t="s">
        <v>46</v>
      </c>
      <c r="AN26" s="33" t="s">
        <v>41</v>
      </c>
      <c r="AP26" s="166"/>
      <c r="AQ26" s="166"/>
    </row>
    <row r="27" spans="1:43" ht="27" customHeight="1" x14ac:dyDescent="0.15">
      <c r="A27" s="31">
        <v>4</v>
      </c>
      <c r="B27" s="83">
        <v>1</v>
      </c>
      <c r="C27" s="84"/>
      <c r="D27" s="85">
        <v>2</v>
      </c>
      <c r="E27" s="84"/>
      <c r="F27" s="85">
        <v>3</v>
      </c>
      <c r="G27" s="84"/>
      <c r="H27" s="85">
        <v>4</v>
      </c>
      <c r="I27" s="84"/>
      <c r="J27" s="85">
        <v>5</v>
      </c>
      <c r="K27" s="84"/>
      <c r="L27" s="64">
        <v>6</v>
      </c>
      <c r="M27" s="84"/>
      <c r="N27" s="73">
        <v>7</v>
      </c>
      <c r="O27" s="132"/>
      <c r="P27" s="7"/>
      <c r="S27" s="158" t="str">
        <f t="shared" si="0"/>
        <v/>
      </c>
      <c r="T27" s="159"/>
      <c r="U27" s="108"/>
      <c r="V27" s="154" t="str">
        <f>IF(AI27=1,IF(COUNTIF(B26:O26,"▽")+COUNTIF(B27:O27,"○")+COUNTIF(B28:O28,"△")+COUNTIF(B26:O26,"▼")+COUNTIF(B27:O27,"●")+COUNTIF(B28:O28,"▲")&gt;=2,2,COUNTIF(B26:O26,"▽")+COUNTIF(B27:O27,"○")+COUNTIF(B28:O28,"△")+COUNTIF(B26:O26,"▼")+COUNTIF(B27:O27,"●")+COUNTIF(B28:O28,"▲")),"")</f>
        <v/>
      </c>
      <c r="W27" s="155"/>
      <c r="X27" s="156"/>
      <c r="Y27" s="154" t="str">
        <f t="shared" si="2"/>
        <v/>
      </c>
      <c r="Z27" s="155"/>
      <c r="AA27" s="164"/>
      <c r="AC27" s="44">
        <v>3</v>
      </c>
      <c r="AD27" s="44">
        <f>B27</f>
        <v>1</v>
      </c>
      <c r="AE27" s="44">
        <v>4</v>
      </c>
      <c r="AF27" s="44">
        <f>N27</f>
        <v>7</v>
      </c>
      <c r="AG27" s="39">
        <f t="shared" ref="AG27:AG52" si="3">AC27*100+AD27</f>
        <v>301</v>
      </c>
      <c r="AH27" s="39">
        <f t="shared" ref="AH27:AH52" si="4">AE27*100+AF27</f>
        <v>407</v>
      </c>
      <c r="AI27" s="39">
        <f t="shared" ref="AI27:AI52" si="5">IF(AG$8&lt;=AH27,IF(AG27&lt;=AH$10,1,),)</f>
        <v>0</v>
      </c>
      <c r="AJ27" s="39">
        <f t="shared" ref="AJ27:AJ52" si="6">IF(AI27=1,IF(AI28=1,1,0),0)</f>
        <v>0</v>
      </c>
      <c r="AK27" s="39">
        <f>IF(AJ27=1,AK26+AJ27,)</f>
        <v>0</v>
      </c>
      <c r="AL27" s="39"/>
      <c r="AM27" s="33" t="s">
        <v>47</v>
      </c>
      <c r="AN27" s="33" t="s">
        <v>80</v>
      </c>
      <c r="AP27" s="33"/>
    </row>
    <row r="28" spans="1:43" ht="27" customHeight="1" x14ac:dyDescent="0.15">
      <c r="A28" s="31"/>
      <c r="B28" s="86">
        <v>8</v>
      </c>
      <c r="C28" s="87"/>
      <c r="D28" s="88">
        <v>9</v>
      </c>
      <c r="E28" s="87"/>
      <c r="F28" s="88">
        <v>10</v>
      </c>
      <c r="G28" s="87"/>
      <c r="H28" s="88">
        <v>11</v>
      </c>
      <c r="I28" s="87"/>
      <c r="J28" s="88">
        <v>12</v>
      </c>
      <c r="K28" s="87"/>
      <c r="L28" s="68">
        <v>13</v>
      </c>
      <c r="M28" s="87"/>
      <c r="N28" s="65">
        <v>14</v>
      </c>
      <c r="O28" s="133"/>
      <c r="P28" s="7"/>
      <c r="S28" s="158" t="str">
        <f t="shared" si="0"/>
        <v/>
      </c>
      <c r="T28" s="159"/>
      <c r="U28" s="108"/>
      <c r="V28" s="154" t="str">
        <f t="shared" ref="V28:V40" si="7">IF(AI28=1,IF(COUNTIF(B27:O27,"▽")+COUNTIF(B28:O28,"○")+COUNTIF(B29:O29,"△")+COUNTIF(B27:O27,"▼")+COUNTIF(B28:O28,"●")+COUNTIF(B29:O29,"▲")&gt;=2,2,COUNTIF(B27:O27,"▽")+COUNTIF(B28:O28,"○")+COUNTIF(B29:O29,"△")+COUNTIF(B27:O27,"▼")+COUNTIF(B28:O28,"●")+COUNTIF(B29:O29,"▲")),"")</f>
        <v/>
      </c>
      <c r="W28" s="155"/>
      <c r="X28" s="156"/>
      <c r="Y28" s="154" t="str">
        <f>IF(AJ28=1,IF(M28="○",IF(O28="○","○",IF(O28="●","○","×")),IF(M28="●",IF(O28="○","○",IF(O28="●","○","×")),"×")),"")</f>
        <v/>
      </c>
      <c r="Z28" s="155"/>
      <c r="AA28" s="164"/>
      <c r="AC28" s="44">
        <v>4</v>
      </c>
      <c r="AD28" s="44">
        <f>B28</f>
        <v>8</v>
      </c>
      <c r="AE28" s="44">
        <v>4</v>
      </c>
      <c r="AF28" s="44">
        <f>N28</f>
        <v>14</v>
      </c>
      <c r="AG28" s="39">
        <f t="shared" si="3"/>
        <v>408</v>
      </c>
      <c r="AH28" s="39">
        <f t="shared" si="4"/>
        <v>414</v>
      </c>
      <c r="AI28" s="39">
        <f t="shared" si="5"/>
        <v>0</v>
      </c>
      <c r="AJ28" s="39">
        <f t="shared" si="6"/>
        <v>0</v>
      </c>
      <c r="AK28" s="39">
        <f t="shared" ref="AK28:AK52" si="8">IF(AJ28=1,AK27+AJ28,)</f>
        <v>0</v>
      </c>
      <c r="AL28" s="39"/>
      <c r="AM28" s="33" t="s">
        <v>48</v>
      </c>
      <c r="AN28" s="33" t="s">
        <v>42</v>
      </c>
      <c r="AP28" s="33"/>
    </row>
    <row r="29" spans="1:43" ht="27" customHeight="1" x14ac:dyDescent="0.15">
      <c r="A29" s="31"/>
      <c r="B29" s="83">
        <v>15</v>
      </c>
      <c r="C29" s="84"/>
      <c r="D29" s="85">
        <v>16</v>
      </c>
      <c r="E29" s="84"/>
      <c r="F29" s="85">
        <v>17</v>
      </c>
      <c r="G29" s="84"/>
      <c r="H29" s="85">
        <v>18</v>
      </c>
      <c r="I29" s="84"/>
      <c r="J29" s="85">
        <v>19</v>
      </c>
      <c r="K29" s="84"/>
      <c r="L29" s="64">
        <v>20</v>
      </c>
      <c r="M29" s="84"/>
      <c r="N29" s="73">
        <v>21</v>
      </c>
      <c r="O29" s="133"/>
      <c r="P29" s="7"/>
      <c r="S29" s="158" t="str">
        <f>IF(AI29=1,COUNTIF(B29:O29,"×"),"")</f>
        <v/>
      </c>
      <c r="T29" s="159"/>
      <c r="U29" s="108"/>
      <c r="V29" s="154" t="str">
        <f t="shared" si="7"/>
        <v/>
      </c>
      <c r="W29" s="155"/>
      <c r="X29" s="156"/>
      <c r="Y29" s="154" t="str">
        <f t="shared" si="2"/>
        <v/>
      </c>
      <c r="Z29" s="155"/>
      <c r="AA29" s="164"/>
      <c r="AC29" s="44">
        <v>4</v>
      </c>
      <c r="AD29" s="44">
        <f>B29</f>
        <v>15</v>
      </c>
      <c r="AE29" s="44">
        <v>4</v>
      </c>
      <c r="AF29" s="44">
        <f t="shared" ref="AF29:AF79" si="9">N29</f>
        <v>21</v>
      </c>
      <c r="AG29" s="39">
        <f t="shared" si="3"/>
        <v>415</v>
      </c>
      <c r="AH29" s="39">
        <f t="shared" si="4"/>
        <v>421</v>
      </c>
      <c r="AI29" s="39">
        <f t="shared" si="5"/>
        <v>0</v>
      </c>
      <c r="AJ29" s="39">
        <f t="shared" si="6"/>
        <v>0</v>
      </c>
      <c r="AK29" s="39">
        <f t="shared" si="8"/>
        <v>0</v>
      </c>
      <c r="AL29" s="39"/>
      <c r="AM29" s="33" t="s">
        <v>49</v>
      </c>
      <c r="AN29" s="33" t="s">
        <v>43</v>
      </c>
      <c r="AP29" s="33"/>
    </row>
    <row r="30" spans="1:43" ht="27" customHeight="1" x14ac:dyDescent="0.15">
      <c r="A30" s="31"/>
      <c r="B30" s="86">
        <v>22</v>
      </c>
      <c r="C30" s="87"/>
      <c r="D30" s="88">
        <v>23</v>
      </c>
      <c r="E30" s="87"/>
      <c r="F30" s="125">
        <v>24</v>
      </c>
      <c r="G30" s="126"/>
      <c r="H30" s="125">
        <v>25</v>
      </c>
      <c r="I30" s="126"/>
      <c r="J30" s="125">
        <v>26</v>
      </c>
      <c r="K30" s="126"/>
      <c r="L30" s="129">
        <v>27</v>
      </c>
      <c r="M30" s="126"/>
      <c r="N30" s="128">
        <v>28</v>
      </c>
      <c r="O30" s="134"/>
      <c r="P30" s="7"/>
      <c r="S30" s="158" t="str">
        <f t="shared" si="0"/>
        <v/>
      </c>
      <c r="T30" s="159"/>
      <c r="U30" s="108"/>
      <c r="V30" s="154" t="str">
        <f t="shared" si="7"/>
        <v/>
      </c>
      <c r="W30" s="155"/>
      <c r="X30" s="156"/>
      <c r="Y30" s="154" t="str">
        <f t="shared" si="2"/>
        <v/>
      </c>
      <c r="Z30" s="155"/>
      <c r="AA30" s="164"/>
      <c r="AC30" s="44">
        <v>4</v>
      </c>
      <c r="AD30" s="44">
        <f t="shared" ref="AD30:AD79" si="10">B30</f>
        <v>22</v>
      </c>
      <c r="AE30" s="44">
        <v>4</v>
      </c>
      <c r="AF30" s="44">
        <f t="shared" si="9"/>
        <v>28</v>
      </c>
      <c r="AG30" s="39">
        <f t="shared" si="3"/>
        <v>422</v>
      </c>
      <c r="AH30" s="39">
        <f t="shared" si="4"/>
        <v>428</v>
      </c>
      <c r="AI30" s="39">
        <f t="shared" si="5"/>
        <v>0</v>
      </c>
      <c r="AJ30" s="39">
        <f t="shared" si="6"/>
        <v>0</v>
      </c>
      <c r="AK30" s="39">
        <f t="shared" si="8"/>
        <v>0</v>
      </c>
      <c r="AL30" s="39"/>
      <c r="AM30" s="33" t="s">
        <v>50</v>
      </c>
      <c r="AN30" s="33" t="s">
        <v>44</v>
      </c>
      <c r="AP30" s="33"/>
    </row>
    <row r="31" spans="1:43" ht="27" customHeight="1" x14ac:dyDescent="0.15">
      <c r="A31" s="31">
        <v>5</v>
      </c>
      <c r="B31" s="90">
        <v>29</v>
      </c>
      <c r="C31" s="124"/>
      <c r="D31" s="79">
        <v>30</v>
      </c>
      <c r="E31" s="124"/>
      <c r="F31" s="266">
        <v>1</v>
      </c>
      <c r="G31" s="138"/>
      <c r="H31" s="139">
        <v>2</v>
      </c>
      <c r="I31" s="138"/>
      <c r="J31" s="141">
        <v>3</v>
      </c>
      <c r="K31" s="138"/>
      <c r="L31" s="143">
        <v>4</v>
      </c>
      <c r="M31" s="138"/>
      <c r="N31" s="141">
        <v>5</v>
      </c>
      <c r="O31" s="142"/>
      <c r="P31" s="7"/>
      <c r="S31" s="158" t="str">
        <f t="shared" si="0"/>
        <v/>
      </c>
      <c r="T31" s="159"/>
      <c r="U31" s="108"/>
      <c r="V31" s="154" t="str">
        <f t="shared" si="7"/>
        <v/>
      </c>
      <c r="W31" s="155"/>
      <c r="X31" s="156"/>
      <c r="Y31" s="154" t="str">
        <f t="shared" si="2"/>
        <v/>
      </c>
      <c r="Z31" s="155"/>
      <c r="AA31" s="164"/>
      <c r="AC31" s="44">
        <v>4</v>
      </c>
      <c r="AD31" s="44">
        <f t="shared" si="10"/>
        <v>29</v>
      </c>
      <c r="AE31" s="44">
        <v>5</v>
      </c>
      <c r="AF31" s="44">
        <f t="shared" si="9"/>
        <v>5</v>
      </c>
      <c r="AG31" s="39">
        <f t="shared" si="3"/>
        <v>429</v>
      </c>
      <c r="AH31" s="39">
        <f t="shared" si="4"/>
        <v>505</v>
      </c>
      <c r="AI31" s="39">
        <f t="shared" si="5"/>
        <v>0</v>
      </c>
      <c r="AJ31" s="39">
        <f t="shared" si="6"/>
        <v>0</v>
      </c>
      <c r="AK31" s="39">
        <f t="shared" si="8"/>
        <v>0</v>
      </c>
      <c r="AL31" s="39"/>
      <c r="AM31" s="33" t="s">
        <v>51</v>
      </c>
      <c r="AN31" s="33" t="s">
        <v>45</v>
      </c>
      <c r="AP31" s="33"/>
    </row>
    <row r="32" spans="1:43" ht="27" customHeight="1" x14ac:dyDescent="0.15">
      <c r="B32" s="123">
        <v>6</v>
      </c>
      <c r="C32" s="84"/>
      <c r="D32" s="85">
        <v>7</v>
      </c>
      <c r="E32" s="84"/>
      <c r="F32" s="85">
        <v>8</v>
      </c>
      <c r="G32" s="84"/>
      <c r="H32" s="85">
        <v>9</v>
      </c>
      <c r="I32" s="84"/>
      <c r="J32" s="85">
        <v>10</v>
      </c>
      <c r="K32" s="84"/>
      <c r="L32" s="64">
        <v>11</v>
      </c>
      <c r="M32" s="84"/>
      <c r="N32" s="73">
        <v>12</v>
      </c>
      <c r="O32" s="132"/>
      <c r="P32" s="7"/>
      <c r="S32" s="158" t="str">
        <f t="shared" si="0"/>
        <v/>
      </c>
      <c r="T32" s="159"/>
      <c r="U32" s="108"/>
      <c r="V32" s="154" t="str">
        <f t="shared" si="7"/>
        <v/>
      </c>
      <c r="W32" s="155"/>
      <c r="X32" s="156"/>
      <c r="Y32" s="154" t="str">
        <f t="shared" si="2"/>
        <v/>
      </c>
      <c r="Z32" s="155"/>
      <c r="AA32" s="164"/>
      <c r="AC32" s="44">
        <v>5</v>
      </c>
      <c r="AD32" s="44">
        <f t="shared" si="10"/>
        <v>6</v>
      </c>
      <c r="AE32" s="44">
        <v>5</v>
      </c>
      <c r="AF32" s="44">
        <f t="shared" si="9"/>
        <v>12</v>
      </c>
      <c r="AG32" s="39">
        <f t="shared" si="3"/>
        <v>506</v>
      </c>
      <c r="AH32" s="39">
        <f t="shared" si="4"/>
        <v>512</v>
      </c>
      <c r="AI32" s="39">
        <f t="shared" si="5"/>
        <v>0</v>
      </c>
      <c r="AJ32" s="39">
        <f t="shared" si="6"/>
        <v>0</v>
      </c>
      <c r="AK32" s="39">
        <f t="shared" si="8"/>
        <v>0</v>
      </c>
      <c r="AL32" s="39"/>
      <c r="AM32" s="33" t="s">
        <v>57</v>
      </c>
      <c r="AN32" s="33" t="s">
        <v>64</v>
      </c>
      <c r="AP32" s="33"/>
    </row>
    <row r="33" spans="1:39" ht="27" customHeight="1" x14ac:dyDescent="0.15">
      <c r="A33" s="31"/>
      <c r="B33" s="86">
        <v>13</v>
      </c>
      <c r="C33" s="87"/>
      <c r="D33" s="88">
        <v>14</v>
      </c>
      <c r="E33" s="87"/>
      <c r="F33" s="88">
        <v>15</v>
      </c>
      <c r="G33" s="87"/>
      <c r="H33" s="88">
        <v>16</v>
      </c>
      <c r="I33" s="87"/>
      <c r="J33" s="88">
        <v>17</v>
      </c>
      <c r="K33" s="87"/>
      <c r="L33" s="68">
        <v>18</v>
      </c>
      <c r="M33" s="87"/>
      <c r="N33" s="65">
        <v>19</v>
      </c>
      <c r="O33" s="133"/>
      <c r="P33" s="7"/>
      <c r="S33" s="158" t="str">
        <f t="shared" si="0"/>
        <v/>
      </c>
      <c r="T33" s="159"/>
      <c r="U33" s="108"/>
      <c r="V33" s="154" t="str">
        <f t="shared" si="7"/>
        <v/>
      </c>
      <c r="W33" s="155"/>
      <c r="X33" s="156"/>
      <c r="Y33" s="154" t="str">
        <f t="shared" si="2"/>
        <v/>
      </c>
      <c r="Z33" s="155"/>
      <c r="AA33" s="164"/>
      <c r="AC33" s="44">
        <v>5</v>
      </c>
      <c r="AD33" s="44">
        <f t="shared" si="10"/>
        <v>13</v>
      </c>
      <c r="AE33" s="44">
        <v>5</v>
      </c>
      <c r="AF33" s="44">
        <f t="shared" si="9"/>
        <v>19</v>
      </c>
      <c r="AG33" s="39">
        <f t="shared" si="3"/>
        <v>513</v>
      </c>
      <c r="AH33" s="39">
        <f t="shared" si="4"/>
        <v>519</v>
      </c>
      <c r="AI33" s="39">
        <f t="shared" si="5"/>
        <v>0</v>
      </c>
      <c r="AJ33" s="39">
        <f t="shared" si="6"/>
        <v>0</v>
      </c>
      <c r="AK33" s="39">
        <f t="shared" si="8"/>
        <v>0</v>
      </c>
      <c r="AL33" s="39"/>
    </row>
    <row r="34" spans="1:39" ht="27" customHeight="1" x14ac:dyDescent="0.15">
      <c r="A34" s="31"/>
      <c r="B34" s="83">
        <v>20</v>
      </c>
      <c r="C34" s="84"/>
      <c r="D34" s="85">
        <v>21</v>
      </c>
      <c r="E34" s="84"/>
      <c r="F34" s="85">
        <v>22</v>
      </c>
      <c r="G34" s="84"/>
      <c r="H34" s="85">
        <v>23</v>
      </c>
      <c r="I34" s="84"/>
      <c r="J34" s="85">
        <v>24</v>
      </c>
      <c r="K34" s="84"/>
      <c r="L34" s="267">
        <v>25</v>
      </c>
      <c r="M34" s="268"/>
      <c r="N34" s="269">
        <v>26</v>
      </c>
      <c r="O34" s="134"/>
      <c r="P34" s="7"/>
      <c r="S34" s="158" t="str">
        <f t="shared" si="0"/>
        <v/>
      </c>
      <c r="T34" s="159"/>
      <c r="U34" s="108"/>
      <c r="V34" s="154" t="str">
        <f t="shared" si="7"/>
        <v/>
      </c>
      <c r="W34" s="155"/>
      <c r="X34" s="156"/>
      <c r="Y34" s="154" t="str">
        <f t="shared" si="2"/>
        <v/>
      </c>
      <c r="Z34" s="155"/>
      <c r="AA34" s="164"/>
      <c r="AC34" s="44">
        <v>5</v>
      </c>
      <c r="AD34" s="44">
        <f t="shared" si="10"/>
        <v>20</v>
      </c>
      <c r="AE34" s="44">
        <v>5</v>
      </c>
      <c r="AF34" s="44">
        <f t="shared" si="9"/>
        <v>26</v>
      </c>
      <c r="AG34" s="39">
        <f t="shared" si="3"/>
        <v>520</v>
      </c>
      <c r="AH34" s="39">
        <f t="shared" si="4"/>
        <v>526</v>
      </c>
      <c r="AI34" s="39">
        <f t="shared" si="5"/>
        <v>0</v>
      </c>
      <c r="AJ34" s="39">
        <f t="shared" si="6"/>
        <v>0</v>
      </c>
      <c r="AK34" s="39">
        <f t="shared" si="8"/>
        <v>0</v>
      </c>
      <c r="AL34" s="39"/>
    </row>
    <row r="35" spans="1:39" ht="27" customHeight="1" x14ac:dyDescent="0.15">
      <c r="A35" s="31">
        <v>6</v>
      </c>
      <c r="B35" s="140">
        <v>27</v>
      </c>
      <c r="C35" s="126"/>
      <c r="D35" s="125">
        <v>28</v>
      </c>
      <c r="E35" s="126"/>
      <c r="F35" s="125">
        <v>29</v>
      </c>
      <c r="G35" s="126"/>
      <c r="H35" s="125">
        <v>30</v>
      </c>
      <c r="I35" s="126"/>
      <c r="J35" s="125">
        <v>31</v>
      </c>
      <c r="K35" s="272"/>
      <c r="L35" s="270">
        <v>1</v>
      </c>
      <c r="M35" s="138"/>
      <c r="N35" s="141">
        <v>2</v>
      </c>
      <c r="O35" s="271"/>
      <c r="P35" s="7"/>
      <c r="S35" s="158" t="str">
        <f t="shared" si="0"/>
        <v/>
      </c>
      <c r="T35" s="159"/>
      <c r="U35" s="108"/>
      <c r="V35" s="154" t="str">
        <f t="shared" si="7"/>
        <v/>
      </c>
      <c r="W35" s="155"/>
      <c r="X35" s="156"/>
      <c r="Y35" s="154" t="str">
        <f t="shared" si="2"/>
        <v/>
      </c>
      <c r="Z35" s="155"/>
      <c r="AA35" s="164"/>
      <c r="AC35" s="44">
        <v>5</v>
      </c>
      <c r="AD35" s="44">
        <f t="shared" si="10"/>
        <v>27</v>
      </c>
      <c r="AE35" s="44">
        <v>5</v>
      </c>
      <c r="AF35" s="44">
        <f t="shared" si="9"/>
        <v>2</v>
      </c>
      <c r="AG35" s="39">
        <f t="shared" si="3"/>
        <v>527</v>
      </c>
      <c r="AH35" s="39">
        <f t="shared" si="4"/>
        <v>502</v>
      </c>
      <c r="AI35" s="39">
        <f t="shared" si="5"/>
        <v>0</v>
      </c>
      <c r="AJ35" s="39">
        <f t="shared" si="6"/>
        <v>0</v>
      </c>
      <c r="AK35" s="39">
        <f t="shared" si="8"/>
        <v>0</v>
      </c>
      <c r="AL35" s="39"/>
    </row>
    <row r="36" spans="1:39" ht="27" customHeight="1" x14ac:dyDescent="0.15">
      <c r="B36" s="266">
        <v>3</v>
      </c>
      <c r="C36" s="138"/>
      <c r="D36" s="139">
        <v>4</v>
      </c>
      <c r="E36" s="138"/>
      <c r="F36" s="139">
        <v>5</v>
      </c>
      <c r="G36" s="138"/>
      <c r="H36" s="139">
        <v>6</v>
      </c>
      <c r="I36" s="138"/>
      <c r="J36" s="139">
        <v>7</v>
      </c>
      <c r="K36" s="138"/>
      <c r="L36" s="64">
        <v>8</v>
      </c>
      <c r="M36" s="84"/>
      <c r="N36" s="73">
        <v>9</v>
      </c>
      <c r="O36" s="133"/>
      <c r="P36" s="7"/>
      <c r="S36" s="158" t="str">
        <f t="shared" si="0"/>
        <v/>
      </c>
      <c r="T36" s="159"/>
      <c r="U36" s="108"/>
      <c r="V36" s="154" t="str">
        <f t="shared" si="7"/>
        <v/>
      </c>
      <c r="W36" s="155"/>
      <c r="X36" s="156"/>
      <c r="Y36" s="154" t="str">
        <f t="shared" si="2"/>
        <v/>
      </c>
      <c r="Z36" s="155"/>
      <c r="AA36" s="164"/>
      <c r="AC36" s="44">
        <v>5</v>
      </c>
      <c r="AD36" s="44">
        <f t="shared" si="10"/>
        <v>3</v>
      </c>
      <c r="AE36" s="44">
        <v>6</v>
      </c>
      <c r="AF36" s="44">
        <f t="shared" si="9"/>
        <v>9</v>
      </c>
      <c r="AG36" s="39">
        <f t="shared" si="3"/>
        <v>503</v>
      </c>
      <c r="AH36" s="39">
        <f t="shared" si="4"/>
        <v>609</v>
      </c>
      <c r="AI36" s="39">
        <f>IF(AG$8&lt;=AH36,IF(AG36&lt;=AH$10,1,),)</f>
        <v>0</v>
      </c>
      <c r="AJ36" s="39">
        <f t="shared" si="6"/>
        <v>0</v>
      </c>
      <c r="AK36" s="39">
        <f t="shared" si="8"/>
        <v>0</v>
      </c>
      <c r="AL36" s="39"/>
    </row>
    <row r="37" spans="1:39" ht="27" customHeight="1" x14ac:dyDescent="0.15">
      <c r="A37" s="31"/>
      <c r="B37" s="273">
        <v>10</v>
      </c>
      <c r="C37" s="268"/>
      <c r="D37" s="125">
        <v>11</v>
      </c>
      <c r="E37" s="126"/>
      <c r="F37" s="125">
        <v>12</v>
      </c>
      <c r="G37" s="126"/>
      <c r="H37" s="125">
        <v>13</v>
      </c>
      <c r="I37" s="126"/>
      <c r="J37" s="125">
        <v>14</v>
      </c>
      <c r="K37" s="126"/>
      <c r="L37" s="68">
        <v>15</v>
      </c>
      <c r="M37" s="67"/>
      <c r="N37" s="65">
        <v>16</v>
      </c>
      <c r="O37" s="133"/>
      <c r="P37" s="7"/>
      <c r="S37" s="158" t="str">
        <f t="shared" si="0"/>
        <v/>
      </c>
      <c r="T37" s="159"/>
      <c r="U37" s="108"/>
      <c r="V37" s="154" t="str">
        <f t="shared" si="7"/>
        <v/>
      </c>
      <c r="W37" s="155"/>
      <c r="X37" s="156"/>
      <c r="Y37" s="154" t="str">
        <f>IF(AJ37=1,IF(M37="","×",IF(O37="","×","○")),"")</f>
        <v/>
      </c>
      <c r="Z37" s="155"/>
      <c r="AA37" s="164"/>
      <c r="AC37" s="44">
        <v>6</v>
      </c>
      <c r="AD37" s="44">
        <f t="shared" si="10"/>
        <v>10</v>
      </c>
      <c r="AE37" s="44">
        <v>6</v>
      </c>
      <c r="AF37" s="44">
        <f t="shared" si="9"/>
        <v>16</v>
      </c>
      <c r="AG37" s="39">
        <f t="shared" si="3"/>
        <v>610</v>
      </c>
      <c r="AH37" s="39">
        <f t="shared" si="4"/>
        <v>616</v>
      </c>
      <c r="AI37" s="39">
        <f t="shared" si="5"/>
        <v>0</v>
      </c>
      <c r="AJ37" s="39">
        <f t="shared" si="6"/>
        <v>0</v>
      </c>
      <c r="AK37" s="39">
        <f t="shared" si="8"/>
        <v>0</v>
      </c>
      <c r="AL37" s="39"/>
    </row>
    <row r="38" spans="1:39" ht="27" customHeight="1" x14ac:dyDescent="0.15">
      <c r="B38" s="86">
        <v>17</v>
      </c>
      <c r="C38" s="87"/>
      <c r="D38" s="88">
        <v>18</v>
      </c>
      <c r="E38" s="87"/>
      <c r="F38" s="88">
        <v>19</v>
      </c>
      <c r="G38" s="87"/>
      <c r="H38" s="88">
        <v>20</v>
      </c>
      <c r="I38" s="87"/>
      <c r="J38" s="88">
        <v>21</v>
      </c>
      <c r="K38" s="87"/>
      <c r="L38" s="64">
        <v>22</v>
      </c>
      <c r="M38" s="84"/>
      <c r="N38" s="73">
        <v>23</v>
      </c>
      <c r="O38" s="133"/>
      <c r="P38" s="7"/>
      <c r="S38" s="158" t="str">
        <f t="shared" ref="S38:S52" si="11">IF(AI38=1,COUNTIF(B38:O38,"×"),"")</f>
        <v/>
      </c>
      <c r="T38" s="159"/>
      <c r="U38" s="108"/>
      <c r="V38" s="154" t="str">
        <f t="shared" si="7"/>
        <v/>
      </c>
      <c r="W38" s="155"/>
      <c r="X38" s="156"/>
      <c r="Y38" s="154" t="str">
        <f t="shared" ref="Y38:Y40" si="12">IF(AJ38=1,IF(M38="","×",IF(O38="","×","○")),"")</f>
        <v/>
      </c>
      <c r="Z38" s="155"/>
      <c r="AA38" s="164"/>
      <c r="AC38" s="44">
        <v>6</v>
      </c>
      <c r="AD38" s="44">
        <f t="shared" si="10"/>
        <v>17</v>
      </c>
      <c r="AE38" s="44">
        <v>6</v>
      </c>
      <c r="AF38" s="44">
        <f t="shared" si="9"/>
        <v>23</v>
      </c>
      <c r="AG38" s="39">
        <f t="shared" si="3"/>
        <v>617</v>
      </c>
      <c r="AH38" s="39">
        <f t="shared" si="4"/>
        <v>623</v>
      </c>
      <c r="AI38" s="39">
        <f>IF(AG$8&lt;=AH38,IF(AG38&lt;=AH$10,1,),)</f>
        <v>0</v>
      </c>
      <c r="AJ38" s="39">
        <f t="shared" si="6"/>
        <v>0</v>
      </c>
      <c r="AK38" s="39">
        <f t="shared" si="8"/>
        <v>0</v>
      </c>
      <c r="AL38" s="39"/>
    </row>
    <row r="39" spans="1:39" ht="27" customHeight="1" x14ac:dyDescent="0.15">
      <c r="A39" s="31"/>
      <c r="B39" s="273">
        <v>24</v>
      </c>
      <c r="C39" s="268"/>
      <c r="D39" s="125">
        <v>25</v>
      </c>
      <c r="E39" s="126"/>
      <c r="F39" s="125">
        <v>26</v>
      </c>
      <c r="G39" s="126"/>
      <c r="H39" s="125">
        <v>27</v>
      </c>
      <c r="I39" s="126"/>
      <c r="J39" s="125">
        <v>28</v>
      </c>
      <c r="K39" s="126"/>
      <c r="L39" s="129">
        <v>29</v>
      </c>
      <c r="M39" s="130"/>
      <c r="N39" s="128">
        <v>30</v>
      </c>
      <c r="O39" s="274"/>
      <c r="P39" s="7"/>
      <c r="S39" s="158" t="str">
        <f t="shared" si="11"/>
        <v/>
      </c>
      <c r="T39" s="159"/>
      <c r="U39" s="108"/>
      <c r="V39" s="154" t="str">
        <f t="shared" si="7"/>
        <v/>
      </c>
      <c r="W39" s="155"/>
      <c r="X39" s="156"/>
      <c r="Y39" s="154" t="str">
        <f t="shared" si="12"/>
        <v/>
      </c>
      <c r="Z39" s="155"/>
      <c r="AA39" s="164"/>
      <c r="AC39" s="44">
        <v>6</v>
      </c>
      <c r="AD39" s="44">
        <f t="shared" si="10"/>
        <v>24</v>
      </c>
      <c r="AE39" s="44">
        <v>6</v>
      </c>
      <c r="AF39" s="44">
        <f t="shared" si="9"/>
        <v>30</v>
      </c>
      <c r="AG39" s="39">
        <f t="shared" si="3"/>
        <v>624</v>
      </c>
      <c r="AH39" s="39">
        <f t="shared" si="4"/>
        <v>630</v>
      </c>
      <c r="AI39" s="39">
        <f>IF(AG$8&lt;=AH39,IF(AG39&lt;=AH$10,1,),)</f>
        <v>0</v>
      </c>
      <c r="AJ39" s="39">
        <f t="shared" si="6"/>
        <v>0</v>
      </c>
      <c r="AK39" s="39">
        <f t="shared" si="8"/>
        <v>0</v>
      </c>
      <c r="AL39" s="39"/>
    </row>
    <row r="40" spans="1:39" ht="27" customHeight="1" x14ac:dyDescent="0.15">
      <c r="A40" s="31">
        <v>7</v>
      </c>
      <c r="B40" s="266">
        <v>1</v>
      </c>
      <c r="C40" s="138"/>
      <c r="D40" s="139">
        <v>2</v>
      </c>
      <c r="E40" s="138"/>
      <c r="F40" s="275">
        <v>3</v>
      </c>
      <c r="G40" s="277"/>
      <c r="H40" s="139">
        <v>4</v>
      </c>
      <c r="I40" s="138"/>
      <c r="J40" s="139">
        <v>5</v>
      </c>
      <c r="K40" s="138"/>
      <c r="L40" s="143">
        <v>6</v>
      </c>
      <c r="M40" s="276"/>
      <c r="N40" s="141">
        <v>7</v>
      </c>
      <c r="O40" s="62"/>
      <c r="P40" s="11"/>
      <c r="S40" s="158" t="str">
        <f t="shared" si="11"/>
        <v/>
      </c>
      <c r="T40" s="159"/>
      <c r="U40" s="108"/>
      <c r="V40" s="154" t="str">
        <f t="shared" si="7"/>
        <v/>
      </c>
      <c r="W40" s="155"/>
      <c r="X40" s="156"/>
      <c r="Y40" s="154" t="str">
        <f t="shared" si="12"/>
        <v/>
      </c>
      <c r="Z40" s="155"/>
      <c r="AA40" s="164"/>
      <c r="AC40" s="44">
        <v>6</v>
      </c>
      <c r="AD40" s="44">
        <f t="shared" si="10"/>
        <v>1</v>
      </c>
      <c r="AE40" s="44">
        <v>7</v>
      </c>
      <c r="AF40" s="44">
        <f t="shared" si="9"/>
        <v>7</v>
      </c>
      <c r="AG40" s="39">
        <f t="shared" si="3"/>
        <v>601</v>
      </c>
      <c r="AH40" s="39">
        <f t="shared" si="4"/>
        <v>707</v>
      </c>
      <c r="AI40" s="39">
        <f t="shared" si="5"/>
        <v>0</v>
      </c>
      <c r="AJ40" s="39">
        <f t="shared" si="6"/>
        <v>0</v>
      </c>
      <c r="AK40" s="39">
        <f t="shared" si="8"/>
        <v>0</v>
      </c>
      <c r="AL40" s="39"/>
    </row>
    <row r="41" spans="1:39" ht="27" customHeight="1" x14ac:dyDescent="0.15">
      <c r="B41" s="83">
        <v>8</v>
      </c>
      <c r="C41" s="84"/>
      <c r="D41" s="85">
        <v>9</v>
      </c>
      <c r="E41" s="84"/>
      <c r="F41" s="85">
        <v>10</v>
      </c>
      <c r="G41" s="84"/>
      <c r="H41" s="85">
        <v>11</v>
      </c>
      <c r="I41" s="84"/>
      <c r="J41" s="85">
        <v>12</v>
      </c>
      <c r="K41" s="84"/>
      <c r="L41" s="64">
        <v>13</v>
      </c>
      <c r="M41" s="63"/>
      <c r="N41" s="73">
        <v>14</v>
      </c>
      <c r="O41" s="74"/>
      <c r="P41" s="11"/>
      <c r="S41" s="158" t="str">
        <f t="shared" si="11"/>
        <v/>
      </c>
      <c r="T41" s="159"/>
      <c r="U41" s="108"/>
      <c r="V41" s="154" t="str">
        <f t="shared" ref="V41:V51" si="13">IF(AI41=1,IF(COUNTIF(B40:O40,"▽")+COUNTIF(B41:O41,"○")+COUNTIF(B42:O42,"△")+COUNTIF(B40:O40,"▼")+COUNTIF(B41:O41,"●")+COUNTIF(B42:O42,"▲")&gt;=2,2,COUNTIF(B40:O40,"▽")+COUNTIF(B41:O41,"○")+COUNTIF(B42:O42,"△")+COUNTIF(B40:O40,"▼")+COUNTIF(B41:O41,"●")+COUNTIF(B42:O42,"▲")),"")</f>
        <v/>
      </c>
      <c r="W41" s="155"/>
      <c r="X41" s="156"/>
      <c r="Y41" s="154" t="str">
        <f>IF(AJ41=1,IF(M41="","×",IF(O41="","×","○")),"")</f>
        <v/>
      </c>
      <c r="Z41" s="155"/>
      <c r="AA41" s="164"/>
      <c r="AC41" s="44">
        <v>7</v>
      </c>
      <c r="AD41" s="44">
        <f t="shared" si="10"/>
        <v>8</v>
      </c>
      <c r="AE41" s="44">
        <v>7</v>
      </c>
      <c r="AF41" s="44">
        <f t="shared" si="9"/>
        <v>14</v>
      </c>
      <c r="AG41" s="39">
        <f t="shared" si="3"/>
        <v>708</v>
      </c>
      <c r="AH41" s="39">
        <f t="shared" si="4"/>
        <v>714</v>
      </c>
      <c r="AI41" s="39">
        <f t="shared" si="5"/>
        <v>0</v>
      </c>
      <c r="AJ41" s="39">
        <f t="shared" si="6"/>
        <v>0</v>
      </c>
      <c r="AK41" s="39">
        <f t="shared" si="8"/>
        <v>0</v>
      </c>
      <c r="AL41" s="39"/>
    </row>
    <row r="42" spans="1:39" ht="27" customHeight="1" x14ac:dyDescent="0.15">
      <c r="A42" s="31"/>
      <c r="B42" s="75">
        <v>15</v>
      </c>
      <c r="C42" s="87"/>
      <c r="D42" s="88">
        <v>16</v>
      </c>
      <c r="E42" s="87"/>
      <c r="F42" s="88">
        <v>17</v>
      </c>
      <c r="G42" s="87"/>
      <c r="H42" s="88">
        <v>18</v>
      </c>
      <c r="I42" s="87"/>
      <c r="J42" s="88">
        <v>19</v>
      </c>
      <c r="K42" s="87"/>
      <c r="L42" s="68">
        <v>20</v>
      </c>
      <c r="M42" s="67"/>
      <c r="N42" s="65">
        <v>21</v>
      </c>
      <c r="O42" s="66"/>
      <c r="P42" s="11"/>
      <c r="S42" s="158" t="str">
        <f t="shared" si="11"/>
        <v/>
      </c>
      <c r="T42" s="159"/>
      <c r="U42" s="108"/>
      <c r="V42" s="154" t="str">
        <f t="shared" si="13"/>
        <v/>
      </c>
      <c r="W42" s="155"/>
      <c r="X42" s="156"/>
      <c r="Y42" s="154" t="str">
        <f t="shared" ref="Y42:Y54" si="14">IF(AJ42=1,IF(M42="","×",IF(O42="","×","○")),"")</f>
        <v/>
      </c>
      <c r="Z42" s="155"/>
      <c r="AA42" s="164"/>
      <c r="AC42" s="44">
        <v>7</v>
      </c>
      <c r="AD42" s="44">
        <f t="shared" si="10"/>
        <v>15</v>
      </c>
      <c r="AE42" s="44">
        <v>7</v>
      </c>
      <c r="AF42" s="44">
        <f t="shared" si="9"/>
        <v>21</v>
      </c>
      <c r="AG42" s="39">
        <f t="shared" si="3"/>
        <v>715</v>
      </c>
      <c r="AH42" s="39">
        <f t="shared" si="4"/>
        <v>721</v>
      </c>
      <c r="AI42" s="39">
        <f t="shared" si="5"/>
        <v>0</v>
      </c>
      <c r="AJ42" s="39">
        <f t="shared" si="6"/>
        <v>0</v>
      </c>
      <c r="AK42" s="39">
        <f t="shared" si="8"/>
        <v>0</v>
      </c>
      <c r="AL42" s="39"/>
    </row>
    <row r="43" spans="1:39" s="3" customFormat="1" ht="27" customHeight="1" x14ac:dyDescent="0.15">
      <c r="A43" s="31"/>
      <c r="B43" s="86">
        <v>22</v>
      </c>
      <c r="C43" s="87"/>
      <c r="D43" s="88">
        <v>23</v>
      </c>
      <c r="E43" s="87"/>
      <c r="F43" s="125">
        <v>24</v>
      </c>
      <c r="G43" s="126"/>
      <c r="H43" s="125">
        <v>25</v>
      </c>
      <c r="I43" s="126"/>
      <c r="J43" s="125">
        <v>26</v>
      </c>
      <c r="K43" s="126"/>
      <c r="L43" s="129">
        <v>27</v>
      </c>
      <c r="M43" s="130"/>
      <c r="N43" s="71">
        <v>28</v>
      </c>
      <c r="O43" s="72"/>
      <c r="P43" s="11"/>
      <c r="S43" s="158" t="str">
        <f t="shared" si="11"/>
        <v/>
      </c>
      <c r="T43" s="159"/>
      <c r="U43" s="109"/>
      <c r="V43" s="154" t="str">
        <f t="shared" si="13"/>
        <v/>
      </c>
      <c r="W43" s="155"/>
      <c r="X43" s="156"/>
      <c r="Y43" s="154" t="str">
        <f t="shared" si="14"/>
        <v/>
      </c>
      <c r="Z43" s="155"/>
      <c r="AA43" s="164"/>
      <c r="AB43" s="32"/>
      <c r="AC43" s="44">
        <v>7</v>
      </c>
      <c r="AD43" s="44">
        <f t="shared" si="10"/>
        <v>22</v>
      </c>
      <c r="AE43" s="44">
        <v>7</v>
      </c>
      <c r="AF43" s="44">
        <f t="shared" si="9"/>
        <v>28</v>
      </c>
      <c r="AG43" s="39">
        <f t="shared" si="3"/>
        <v>722</v>
      </c>
      <c r="AH43" s="39">
        <f t="shared" si="4"/>
        <v>728</v>
      </c>
      <c r="AI43" s="39">
        <f>IF(AG$8&lt;=AH43,IF(AG43&lt;=AH$10,1,),)</f>
        <v>0</v>
      </c>
      <c r="AJ43" s="39">
        <f t="shared" si="6"/>
        <v>0</v>
      </c>
      <c r="AK43" s="39">
        <f t="shared" si="8"/>
        <v>0</v>
      </c>
      <c r="AL43" s="39"/>
      <c r="AM43" s="33"/>
    </row>
    <row r="44" spans="1:39" s="3" customFormat="1" ht="27" customHeight="1" x14ac:dyDescent="0.15">
      <c r="A44" s="31">
        <v>8</v>
      </c>
      <c r="B44" s="93">
        <v>29</v>
      </c>
      <c r="C44" s="89"/>
      <c r="D44" s="79">
        <v>30</v>
      </c>
      <c r="E44" s="124"/>
      <c r="F44" s="79">
        <v>31</v>
      </c>
      <c r="G44" s="124"/>
      <c r="H44" s="80">
        <v>1</v>
      </c>
      <c r="I44" s="81"/>
      <c r="J44" s="82">
        <v>2</v>
      </c>
      <c r="K44" s="81"/>
      <c r="L44" s="278">
        <v>3</v>
      </c>
      <c r="M44" s="279"/>
      <c r="N44" s="76">
        <v>4</v>
      </c>
      <c r="O44" s="74"/>
      <c r="P44" s="11"/>
      <c r="S44" s="160" t="str">
        <f t="shared" si="11"/>
        <v/>
      </c>
      <c r="T44" s="161"/>
      <c r="U44" s="109"/>
      <c r="V44" s="151" t="str">
        <f t="shared" si="13"/>
        <v/>
      </c>
      <c r="W44" s="152"/>
      <c r="X44" s="157"/>
      <c r="Y44" s="151" t="str">
        <f t="shared" si="14"/>
        <v/>
      </c>
      <c r="Z44" s="152"/>
      <c r="AA44" s="153"/>
      <c r="AB44" s="32"/>
      <c r="AC44" s="44">
        <v>7</v>
      </c>
      <c r="AD44" s="44">
        <f t="shared" si="10"/>
        <v>29</v>
      </c>
      <c r="AE44" s="44">
        <v>8</v>
      </c>
      <c r="AF44" s="44">
        <f t="shared" si="9"/>
        <v>4</v>
      </c>
      <c r="AG44" s="39">
        <f t="shared" si="3"/>
        <v>729</v>
      </c>
      <c r="AH44" s="39">
        <f t="shared" si="4"/>
        <v>804</v>
      </c>
      <c r="AI44" s="39">
        <f t="shared" si="5"/>
        <v>0</v>
      </c>
      <c r="AJ44" s="39">
        <f t="shared" si="6"/>
        <v>0</v>
      </c>
      <c r="AK44" s="39">
        <f t="shared" si="8"/>
        <v>0</v>
      </c>
      <c r="AL44" s="39"/>
      <c r="AM44" s="33"/>
    </row>
    <row r="45" spans="1:39" s="3" customFormat="1" ht="27" customHeight="1" x14ac:dyDescent="0.15">
      <c r="B45" s="137">
        <v>5</v>
      </c>
      <c r="C45" s="138"/>
      <c r="D45" s="139">
        <v>6</v>
      </c>
      <c r="E45" s="138"/>
      <c r="F45" s="139">
        <v>7</v>
      </c>
      <c r="G45" s="138"/>
      <c r="H45" s="85">
        <v>8</v>
      </c>
      <c r="I45" s="84"/>
      <c r="J45" s="85">
        <v>9</v>
      </c>
      <c r="K45" s="84"/>
      <c r="L45" s="64">
        <v>10</v>
      </c>
      <c r="M45" s="63"/>
      <c r="N45" s="65">
        <v>11</v>
      </c>
      <c r="O45" s="66"/>
      <c r="P45" s="11"/>
      <c r="S45" s="158" t="str">
        <f t="shared" si="11"/>
        <v/>
      </c>
      <c r="T45" s="159"/>
      <c r="U45" s="109"/>
      <c r="V45" s="154" t="str">
        <f t="shared" si="13"/>
        <v/>
      </c>
      <c r="W45" s="155"/>
      <c r="X45" s="156"/>
      <c r="Y45" s="154" t="str">
        <f t="shared" si="14"/>
        <v/>
      </c>
      <c r="Z45" s="155"/>
      <c r="AA45" s="164"/>
      <c r="AB45" s="32"/>
      <c r="AC45" s="44">
        <v>8</v>
      </c>
      <c r="AD45" s="44">
        <f t="shared" si="10"/>
        <v>5</v>
      </c>
      <c r="AE45" s="44">
        <v>8</v>
      </c>
      <c r="AF45" s="44">
        <f t="shared" si="9"/>
        <v>11</v>
      </c>
      <c r="AG45" s="39">
        <f t="shared" si="3"/>
        <v>805</v>
      </c>
      <c r="AH45" s="39">
        <f t="shared" si="4"/>
        <v>811</v>
      </c>
      <c r="AI45" s="39">
        <f t="shared" si="5"/>
        <v>0</v>
      </c>
      <c r="AJ45" s="39">
        <f t="shared" si="6"/>
        <v>0</v>
      </c>
      <c r="AK45" s="39">
        <f t="shared" si="8"/>
        <v>0</v>
      </c>
      <c r="AL45" s="39"/>
      <c r="AM45" s="33"/>
    </row>
    <row r="46" spans="1:39" s="3" customFormat="1" ht="27" customHeight="1" x14ac:dyDescent="0.15">
      <c r="A46" s="31"/>
      <c r="B46" s="131">
        <v>12</v>
      </c>
      <c r="C46" s="126"/>
      <c r="D46" s="125">
        <v>13</v>
      </c>
      <c r="E46" s="126"/>
      <c r="F46" s="125">
        <v>14</v>
      </c>
      <c r="G46" s="126"/>
      <c r="H46" s="88">
        <v>15</v>
      </c>
      <c r="I46" s="87"/>
      <c r="J46" s="88">
        <v>16</v>
      </c>
      <c r="K46" s="87"/>
      <c r="L46" s="68">
        <v>17</v>
      </c>
      <c r="M46" s="67"/>
      <c r="N46" s="65">
        <v>18</v>
      </c>
      <c r="O46" s="66"/>
      <c r="P46" s="11"/>
      <c r="S46" s="158" t="str">
        <f t="shared" si="11"/>
        <v/>
      </c>
      <c r="T46" s="159"/>
      <c r="U46" s="109"/>
      <c r="V46" s="154" t="str">
        <f>IF(AI46=1,IF(COUNTIF(B45:O45,"▽")+COUNTIF(B46:O46,"○")+COUNTIF(B47:O47,"△")+COUNTIF(B45:O45,"▼")+COUNTIF(B46:O46,"●")+COUNTIF(B47:O47,"▲")&gt;=2,2,COUNTIF(B45:O45,"▽")+COUNTIF(B46:O46,"○")+COUNTIF(B47:O47,"△")+COUNTIF(B45:O45,"▼")+COUNTIF(B46:O46,"●")+COUNTIF(B47:O47,"▲")),"")</f>
        <v/>
      </c>
      <c r="W46" s="155"/>
      <c r="X46" s="156"/>
      <c r="Y46" s="154" t="str">
        <f t="shared" si="14"/>
        <v/>
      </c>
      <c r="Z46" s="155"/>
      <c r="AA46" s="164"/>
      <c r="AB46" s="32"/>
      <c r="AC46" s="44">
        <v>8</v>
      </c>
      <c r="AD46" s="44">
        <f t="shared" si="10"/>
        <v>12</v>
      </c>
      <c r="AE46" s="44">
        <v>8</v>
      </c>
      <c r="AF46" s="44">
        <f t="shared" si="9"/>
        <v>18</v>
      </c>
      <c r="AG46" s="39">
        <f t="shared" si="3"/>
        <v>812</v>
      </c>
      <c r="AH46" s="39">
        <f t="shared" si="4"/>
        <v>818</v>
      </c>
      <c r="AI46" s="39">
        <f t="shared" si="5"/>
        <v>0</v>
      </c>
      <c r="AJ46" s="39">
        <f t="shared" si="6"/>
        <v>0</v>
      </c>
      <c r="AK46" s="39">
        <f t="shared" si="8"/>
        <v>0</v>
      </c>
      <c r="AL46" s="39"/>
      <c r="AM46" s="33"/>
    </row>
    <row r="47" spans="1:39" s="3" customFormat="1" ht="27" customHeight="1" x14ac:dyDescent="0.15">
      <c r="A47" s="31"/>
      <c r="B47" s="150">
        <v>19</v>
      </c>
      <c r="C47" s="87"/>
      <c r="D47" s="88">
        <v>20</v>
      </c>
      <c r="E47" s="87"/>
      <c r="F47" s="88">
        <v>21</v>
      </c>
      <c r="G47" s="87"/>
      <c r="H47" s="85">
        <v>22</v>
      </c>
      <c r="I47" s="84"/>
      <c r="J47" s="85">
        <v>23</v>
      </c>
      <c r="K47" s="84"/>
      <c r="L47" s="64">
        <v>24</v>
      </c>
      <c r="M47" s="63"/>
      <c r="N47" s="128">
        <v>25</v>
      </c>
      <c r="O47" s="274"/>
      <c r="P47" s="11"/>
      <c r="S47" s="158" t="str">
        <f t="shared" si="11"/>
        <v/>
      </c>
      <c r="T47" s="159"/>
      <c r="U47" s="109"/>
      <c r="V47" s="154" t="str">
        <f t="shared" si="13"/>
        <v/>
      </c>
      <c r="W47" s="155"/>
      <c r="X47" s="156"/>
      <c r="Y47" s="154" t="str">
        <f t="shared" si="14"/>
        <v/>
      </c>
      <c r="Z47" s="155"/>
      <c r="AA47" s="164"/>
      <c r="AB47" s="32"/>
      <c r="AC47" s="44">
        <v>8</v>
      </c>
      <c r="AD47" s="44">
        <f t="shared" si="10"/>
        <v>19</v>
      </c>
      <c r="AE47" s="44">
        <v>8</v>
      </c>
      <c r="AF47" s="44">
        <f t="shared" si="9"/>
        <v>25</v>
      </c>
      <c r="AG47" s="39">
        <f t="shared" si="3"/>
        <v>819</v>
      </c>
      <c r="AH47" s="39">
        <f t="shared" si="4"/>
        <v>825</v>
      </c>
      <c r="AI47" s="39">
        <f t="shared" si="5"/>
        <v>0</v>
      </c>
      <c r="AJ47" s="39">
        <f t="shared" si="6"/>
        <v>0</v>
      </c>
      <c r="AK47" s="39">
        <f t="shared" si="8"/>
        <v>0</v>
      </c>
      <c r="AL47" s="39"/>
      <c r="AM47" s="33"/>
    </row>
    <row r="48" spans="1:39" s="3" customFormat="1" ht="27" customHeight="1" x14ac:dyDescent="0.15">
      <c r="A48" s="31">
        <v>9</v>
      </c>
      <c r="B48" s="140">
        <v>26</v>
      </c>
      <c r="C48" s="126"/>
      <c r="D48" s="125">
        <v>27</v>
      </c>
      <c r="E48" s="126"/>
      <c r="F48" s="125">
        <v>28</v>
      </c>
      <c r="G48" s="126"/>
      <c r="H48" s="125">
        <v>29</v>
      </c>
      <c r="I48" s="126"/>
      <c r="J48" s="125">
        <v>30</v>
      </c>
      <c r="K48" s="126"/>
      <c r="L48" s="129">
        <v>31</v>
      </c>
      <c r="M48" s="282"/>
      <c r="N48" s="280">
        <v>1</v>
      </c>
      <c r="O48" s="281"/>
      <c r="P48" s="11"/>
      <c r="S48" s="158" t="str">
        <f t="shared" si="11"/>
        <v/>
      </c>
      <c r="T48" s="159"/>
      <c r="U48" s="109"/>
      <c r="V48" s="154" t="str">
        <f>IF(AI48=1,IF(COUNTIF(B47:O47,"▽")+COUNTIF(B48:O48,"○")+COUNTIF(B49:O49,"△")+COUNTIF(B47:O47,"▼")+COUNTIF(B48:O48,"●")+COUNTIF(B49:O49,"▲")&gt;=2,2,COUNTIF(B47:O47,"▽")+COUNTIF(B48:O48,"○")+COUNTIF(B49:O49,"△")+COUNTIF(B47:O47,"▼")+COUNTIF(B48:O48,"●")+COUNTIF(B49:O49,"▲")),"")</f>
        <v/>
      </c>
      <c r="W48" s="155"/>
      <c r="X48" s="156"/>
      <c r="Y48" s="154" t="str">
        <f t="shared" si="14"/>
        <v/>
      </c>
      <c r="Z48" s="155"/>
      <c r="AA48" s="164"/>
      <c r="AB48" s="32"/>
      <c r="AC48" s="44">
        <v>8</v>
      </c>
      <c r="AD48" s="44">
        <f t="shared" si="10"/>
        <v>26</v>
      </c>
      <c r="AE48" s="44">
        <v>8</v>
      </c>
      <c r="AF48" s="44">
        <f t="shared" si="9"/>
        <v>1</v>
      </c>
      <c r="AG48" s="39">
        <f t="shared" si="3"/>
        <v>826</v>
      </c>
      <c r="AH48" s="39">
        <f t="shared" si="4"/>
        <v>801</v>
      </c>
      <c r="AI48" s="39">
        <f t="shared" si="5"/>
        <v>0</v>
      </c>
      <c r="AJ48" s="39">
        <f t="shared" si="6"/>
        <v>0</v>
      </c>
      <c r="AK48" s="39">
        <f t="shared" si="8"/>
        <v>0</v>
      </c>
      <c r="AL48" s="39"/>
      <c r="AM48" s="33"/>
    </row>
    <row r="49" spans="1:39" s="3" customFormat="1" ht="27" customHeight="1" x14ac:dyDescent="0.15">
      <c r="A49" s="31"/>
      <c r="B49" s="137">
        <v>2</v>
      </c>
      <c r="C49" s="138"/>
      <c r="D49" s="139">
        <v>3</v>
      </c>
      <c r="E49" s="138"/>
      <c r="F49" s="139">
        <v>4</v>
      </c>
      <c r="G49" s="138"/>
      <c r="H49" s="139">
        <v>5</v>
      </c>
      <c r="I49" s="138"/>
      <c r="J49" s="139">
        <v>6</v>
      </c>
      <c r="K49" s="138"/>
      <c r="L49" s="143">
        <v>7</v>
      </c>
      <c r="M49" s="276"/>
      <c r="N49" s="73">
        <v>8</v>
      </c>
      <c r="O49" s="66"/>
      <c r="P49" s="11"/>
      <c r="S49" s="158" t="str">
        <f t="shared" si="11"/>
        <v/>
      </c>
      <c r="T49" s="159"/>
      <c r="U49" s="109"/>
      <c r="V49" s="154" t="str">
        <f t="shared" si="13"/>
        <v/>
      </c>
      <c r="W49" s="155"/>
      <c r="X49" s="156"/>
      <c r="Y49" s="154" t="str">
        <f t="shared" si="14"/>
        <v/>
      </c>
      <c r="Z49" s="155"/>
      <c r="AA49" s="164"/>
      <c r="AB49" s="32"/>
      <c r="AC49" s="44">
        <v>8</v>
      </c>
      <c r="AD49" s="44">
        <f t="shared" si="10"/>
        <v>2</v>
      </c>
      <c r="AE49" s="44">
        <v>9</v>
      </c>
      <c r="AF49" s="44">
        <f t="shared" si="9"/>
        <v>8</v>
      </c>
      <c r="AG49" s="39">
        <f t="shared" si="3"/>
        <v>802</v>
      </c>
      <c r="AH49" s="39">
        <f t="shared" si="4"/>
        <v>908</v>
      </c>
      <c r="AI49" s="39">
        <f t="shared" si="5"/>
        <v>0</v>
      </c>
      <c r="AJ49" s="39">
        <f t="shared" si="6"/>
        <v>0</v>
      </c>
      <c r="AK49" s="39">
        <f t="shared" si="8"/>
        <v>0</v>
      </c>
      <c r="AL49" s="39"/>
      <c r="AM49" s="33"/>
    </row>
    <row r="50" spans="1:39" s="3" customFormat="1" ht="27" customHeight="1" x14ac:dyDescent="0.15">
      <c r="B50" s="273">
        <v>9</v>
      </c>
      <c r="C50" s="268"/>
      <c r="D50" s="283">
        <v>10</v>
      </c>
      <c r="E50" s="268"/>
      <c r="F50" s="125">
        <v>11</v>
      </c>
      <c r="G50" s="126"/>
      <c r="H50" s="125">
        <v>12</v>
      </c>
      <c r="I50" s="126"/>
      <c r="J50" s="125">
        <v>13</v>
      </c>
      <c r="K50" s="126"/>
      <c r="L50" s="129">
        <v>14</v>
      </c>
      <c r="M50" s="130"/>
      <c r="N50" s="65">
        <v>15</v>
      </c>
      <c r="O50" s="66"/>
      <c r="P50" s="11"/>
      <c r="S50" s="158" t="str">
        <f t="shared" si="11"/>
        <v/>
      </c>
      <c r="T50" s="159"/>
      <c r="U50" s="109"/>
      <c r="V50" s="154" t="str">
        <f>IF(AI50=1,IF(COUNTIF(B49:O49,"▽")+COUNTIF(B50:O50,"○")+COUNTIF(B51:O51,"△")+COUNTIF(B49:O49,"▼")+COUNTIF(B50:O50,"●")+COUNTIF(B51:O51,"▲")&gt;=2,2,COUNTIF(B49:O49,"▽")+COUNTIF(B50:O50,"○")+COUNTIF(B51:O51,"△")+COUNTIF(B49:O49,"▼")+COUNTIF(B50:O50,"●")+COUNTIF(B51:O51,"▲")),"")</f>
        <v/>
      </c>
      <c r="W50" s="155"/>
      <c r="X50" s="156"/>
      <c r="Y50" s="154" t="str">
        <f t="shared" si="14"/>
        <v/>
      </c>
      <c r="Z50" s="155"/>
      <c r="AA50" s="164"/>
      <c r="AB50" s="32"/>
      <c r="AC50" s="44">
        <v>9</v>
      </c>
      <c r="AD50" s="44">
        <f t="shared" si="10"/>
        <v>9</v>
      </c>
      <c r="AE50" s="44">
        <v>9</v>
      </c>
      <c r="AF50" s="44">
        <f t="shared" si="9"/>
        <v>15</v>
      </c>
      <c r="AG50" s="39">
        <f t="shared" si="3"/>
        <v>909</v>
      </c>
      <c r="AH50" s="39">
        <f t="shared" si="4"/>
        <v>915</v>
      </c>
      <c r="AI50" s="39">
        <f t="shared" si="5"/>
        <v>0</v>
      </c>
      <c r="AJ50" s="39">
        <f t="shared" si="6"/>
        <v>0</v>
      </c>
      <c r="AK50" s="39">
        <f t="shared" si="8"/>
        <v>0</v>
      </c>
      <c r="AL50" s="39"/>
      <c r="AM50" s="33"/>
    </row>
    <row r="51" spans="1:39" s="3" customFormat="1" ht="27" customHeight="1" x14ac:dyDescent="0.15">
      <c r="A51" s="31"/>
      <c r="B51" s="284">
        <v>16</v>
      </c>
      <c r="C51" s="87"/>
      <c r="D51" s="88">
        <v>17</v>
      </c>
      <c r="E51" s="87"/>
      <c r="F51" s="88">
        <v>18</v>
      </c>
      <c r="G51" s="87"/>
      <c r="H51" s="88">
        <v>19</v>
      </c>
      <c r="I51" s="87"/>
      <c r="J51" s="88">
        <v>20</v>
      </c>
      <c r="K51" s="87"/>
      <c r="L51" s="68">
        <v>21</v>
      </c>
      <c r="M51" s="67"/>
      <c r="N51" s="73">
        <v>22</v>
      </c>
      <c r="O51" s="66"/>
      <c r="P51" s="11"/>
      <c r="S51" s="158" t="str">
        <f t="shared" si="11"/>
        <v/>
      </c>
      <c r="T51" s="159"/>
      <c r="U51" s="109"/>
      <c r="V51" s="154" t="str">
        <f t="shared" si="13"/>
        <v/>
      </c>
      <c r="W51" s="155"/>
      <c r="X51" s="156"/>
      <c r="Y51" s="154" t="str">
        <f t="shared" si="14"/>
        <v/>
      </c>
      <c r="Z51" s="155"/>
      <c r="AA51" s="164"/>
      <c r="AB51" s="32"/>
      <c r="AC51" s="44">
        <v>9</v>
      </c>
      <c r="AD51" s="44">
        <f t="shared" si="10"/>
        <v>16</v>
      </c>
      <c r="AE51" s="44">
        <v>9</v>
      </c>
      <c r="AF51" s="44">
        <f t="shared" si="9"/>
        <v>22</v>
      </c>
      <c r="AG51" s="39">
        <f t="shared" si="3"/>
        <v>916</v>
      </c>
      <c r="AH51" s="39">
        <f t="shared" si="4"/>
        <v>922</v>
      </c>
      <c r="AI51" s="39">
        <f t="shared" si="5"/>
        <v>0</v>
      </c>
      <c r="AJ51" s="39">
        <f t="shared" si="6"/>
        <v>0</v>
      </c>
      <c r="AK51" s="39">
        <f t="shared" si="8"/>
        <v>0</v>
      </c>
      <c r="AL51" s="39"/>
      <c r="AM51" s="33"/>
    </row>
    <row r="52" spans="1:39" s="3" customFormat="1" ht="27" customHeight="1" x14ac:dyDescent="0.15">
      <c r="A52" s="31"/>
      <c r="B52" s="285">
        <v>23</v>
      </c>
      <c r="C52" s="84"/>
      <c r="D52" s="283">
        <v>24</v>
      </c>
      <c r="E52" s="268"/>
      <c r="F52" s="125">
        <v>25</v>
      </c>
      <c r="G52" s="126"/>
      <c r="H52" s="125">
        <v>26</v>
      </c>
      <c r="I52" s="126"/>
      <c r="J52" s="125">
        <v>27</v>
      </c>
      <c r="K52" s="126"/>
      <c r="L52" s="129">
        <v>28</v>
      </c>
      <c r="M52" s="130"/>
      <c r="N52" s="128">
        <v>29</v>
      </c>
      <c r="O52" s="91"/>
      <c r="P52" s="11"/>
      <c r="S52" s="158" t="str">
        <f t="shared" si="11"/>
        <v/>
      </c>
      <c r="T52" s="159"/>
      <c r="U52" s="109"/>
      <c r="V52" s="154" t="str">
        <f>IF(AI52=1,IF(COUNTIF(B51:O51,"▽")+COUNTIF(B52:O52,"○")+COUNTIF(B53:O53,"△")+COUNTIF(B51:O51,"▼")+COUNTIF(B52:O52,"●")+COUNTIF(B53:O53,"▲")&gt;=2,2,COUNTIF(B51:O51,"▽")+COUNTIF(B52:O52,"○")+COUNTIF(B53:O53,"△")+COUNTIF(B51:O51,"▼")+COUNTIF(B52:O52,"●")+COUNTIF(B53:O53,"▲")),"")</f>
        <v/>
      </c>
      <c r="W52" s="155"/>
      <c r="X52" s="156"/>
      <c r="Y52" s="154" t="str">
        <f t="shared" si="14"/>
        <v/>
      </c>
      <c r="Z52" s="155"/>
      <c r="AA52" s="164"/>
      <c r="AB52" s="32"/>
      <c r="AC52" s="44">
        <v>9</v>
      </c>
      <c r="AD52" s="44">
        <f t="shared" si="10"/>
        <v>23</v>
      </c>
      <c r="AE52" s="44">
        <v>9</v>
      </c>
      <c r="AF52" s="44">
        <f t="shared" si="9"/>
        <v>29</v>
      </c>
      <c r="AG52" s="39">
        <f t="shared" si="3"/>
        <v>923</v>
      </c>
      <c r="AH52" s="39">
        <f t="shared" si="4"/>
        <v>929</v>
      </c>
      <c r="AI52" s="39">
        <f t="shared" si="5"/>
        <v>0</v>
      </c>
      <c r="AJ52" s="39">
        <f t="shared" si="6"/>
        <v>0</v>
      </c>
      <c r="AK52" s="39">
        <f t="shared" si="8"/>
        <v>0</v>
      </c>
      <c r="AL52" s="39"/>
      <c r="AM52" s="33"/>
    </row>
    <row r="53" spans="1:39" s="3" customFormat="1" ht="27" customHeight="1" x14ac:dyDescent="0.15">
      <c r="A53" s="31">
        <v>10</v>
      </c>
      <c r="B53" s="93">
        <v>30</v>
      </c>
      <c r="C53" s="124"/>
      <c r="D53" s="266">
        <v>1</v>
      </c>
      <c r="E53" s="138"/>
      <c r="F53" s="139">
        <v>2</v>
      </c>
      <c r="G53" s="138"/>
      <c r="H53" s="139">
        <v>3</v>
      </c>
      <c r="I53" s="138"/>
      <c r="J53" s="139">
        <v>4</v>
      </c>
      <c r="K53" s="138"/>
      <c r="L53" s="143">
        <v>5</v>
      </c>
      <c r="M53" s="138"/>
      <c r="N53" s="141">
        <v>6</v>
      </c>
      <c r="O53" s="132"/>
      <c r="P53" s="11"/>
      <c r="S53" s="158" t="str">
        <f>IF(AI53=1,COUNTIF(B53:O53,"×"),"")</f>
        <v/>
      </c>
      <c r="T53" s="159"/>
      <c r="U53" s="109"/>
      <c r="V53" s="154" t="str">
        <f>IF(AI53=1,IF(COUNTIF(B52:O52,"▽")+COUNTIF(B53:O53,"○")+COUNTIF(B54:O54,"△")+COUNTIF(B52:O52,"▼")+COUNTIF(B53:O53,"●")+COUNTIF(B54:O54,"▲")&gt;=2,2,COUNTIF(B52:O52,"▽")+COUNTIF(B53:O53,"○")+COUNTIF(B54:O54,"△")+COUNTIF(B52:O52,"▼")+COUNTIF(B53:O53,"●")+COUNTIF(B54:O54,"▲")),"")</f>
        <v/>
      </c>
      <c r="W53" s="155"/>
      <c r="X53" s="156"/>
      <c r="Y53" s="154" t="str">
        <f>IF(AJ53=1,IF(M53="","×",IF(O53="","×","○")),"")</f>
        <v/>
      </c>
      <c r="Z53" s="155"/>
      <c r="AA53" s="164"/>
      <c r="AB53" s="32"/>
      <c r="AC53" s="44">
        <v>9</v>
      </c>
      <c r="AD53" s="44">
        <f t="shared" si="10"/>
        <v>30</v>
      </c>
      <c r="AE53" s="44">
        <v>10</v>
      </c>
      <c r="AF53" s="44">
        <f t="shared" si="9"/>
        <v>6</v>
      </c>
      <c r="AG53" s="39">
        <f t="shared" ref="AG53:AG79" si="15">AC53*100+AD53</f>
        <v>930</v>
      </c>
      <c r="AH53" s="39">
        <f t="shared" ref="AH53:AH79" si="16">AE53*100+AF53</f>
        <v>1006</v>
      </c>
      <c r="AI53" s="39">
        <f>IF(AG$8&lt;=AH53,IF(AG53&lt;=AH$10,1,),)</f>
        <v>0</v>
      </c>
      <c r="AJ53" s="39">
        <f t="shared" ref="AJ53:AJ79" si="17">IF(AI53=1,IF(AI54=1,1,0),0)</f>
        <v>0</v>
      </c>
      <c r="AK53" s="39">
        <f t="shared" ref="AK53:AK79" si="18">IF(AJ53=1,AK52+AJ53,)</f>
        <v>0</v>
      </c>
      <c r="AL53" s="39"/>
      <c r="AM53" s="33"/>
    </row>
    <row r="54" spans="1:39" s="3" customFormat="1" ht="27" customHeight="1" x14ac:dyDescent="0.15">
      <c r="B54" s="83">
        <v>7</v>
      </c>
      <c r="C54" s="84"/>
      <c r="D54" s="85">
        <v>8</v>
      </c>
      <c r="E54" s="84"/>
      <c r="F54" s="85">
        <v>9</v>
      </c>
      <c r="G54" s="84"/>
      <c r="H54" s="85">
        <v>10</v>
      </c>
      <c r="I54" s="84"/>
      <c r="J54" s="88">
        <v>11</v>
      </c>
      <c r="K54" s="87"/>
      <c r="L54" s="68">
        <v>12</v>
      </c>
      <c r="M54" s="87"/>
      <c r="N54" s="65">
        <v>13</v>
      </c>
      <c r="O54" s="133"/>
      <c r="P54" s="11"/>
      <c r="S54" s="158" t="str">
        <f>IF(AI54=1,COUNTIF(B54:O54,"×"),"")</f>
        <v/>
      </c>
      <c r="T54" s="159"/>
      <c r="U54" s="109"/>
      <c r="V54" s="154" t="str">
        <f t="shared" ref="V54:V59" si="19">IF(AI54=1,IF(COUNTIF(B53:O53,"▽")+COUNTIF(B54:O54,"○")+COUNTIF(B55:O55,"△")+COUNTIF(B53:O53,"▼")+COUNTIF(B54:O54,"●")+COUNTIF(B55:O55,"▲")&gt;=2,2,COUNTIF(B53:O53,"▽")+COUNTIF(B54:O54,"○")+COUNTIF(B55:O55,"△")+COUNTIF(B53:O53,"▼")+COUNTIF(B54:O54,"●")+COUNTIF(B55:O55,"▲")),"")</f>
        <v/>
      </c>
      <c r="W54" s="155"/>
      <c r="X54" s="156"/>
      <c r="Y54" s="151" t="str">
        <f t="shared" si="14"/>
        <v/>
      </c>
      <c r="Z54" s="152"/>
      <c r="AA54" s="153"/>
      <c r="AB54" s="32"/>
      <c r="AC54" s="44">
        <v>10</v>
      </c>
      <c r="AD54" s="44">
        <f t="shared" si="10"/>
        <v>7</v>
      </c>
      <c r="AE54" s="44">
        <v>10</v>
      </c>
      <c r="AF54" s="44">
        <f t="shared" si="9"/>
        <v>13</v>
      </c>
      <c r="AG54" s="39">
        <f t="shared" si="15"/>
        <v>1007</v>
      </c>
      <c r="AH54" s="39">
        <f t="shared" si="16"/>
        <v>1013</v>
      </c>
      <c r="AI54" s="39">
        <f>IF(AG$8&lt;=AH54,IF(AG54&lt;=AH$10,1,),)</f>
        <v>0</v>
      </c>
      <c r="AJ54" s="39">
        <f t="shared" si="17"/>
        <v>0</v>
      </c>
      <c r="AK54" s="39">
        <f t="shared" si="18"/>
        <v>0</v>
      </c>
      <c r="AL54" s="39"/>
      <c r="AM54" s="33"/>
    </row>
    <row r="55" spans="1:39" s="3" customFormat="1" ht="27" customHeight="1" x14ac:dyDescent="0.15">
      <c r="A55" s="31"/>
      <c r="B55" s="75">
        <v>14</v>
      </c>
      <c r="C55" s="84"/>
      <c r="D55" s="88">
        <v>15</v>
      </c>
      <c r="E55" s="87"/>
      <c r="F55" s="88">
        <v>16</v>
      </c>
      <c r="G55" s="87"/>
      <c r="H55" s="88">
        <v>17</v>
      </c>
      <c r="I55" s="87"/>
      <c r="J55" s="88">
        <v>18</v>
      </c>
      <c r="K55" s="87"/>
      <c r="L55" s="68">
        <v>19</v>
      </c>
      <c r="M55" s="87"/>
      <c r="N55" s="65">
        <v>20</v>
      </c>
      <c r="O55" s="133"/>
      <c r="P55" s="11"/>
      <c r="S55" s="158" t="str">
        <f t="shared" ref="S55:S79" si="20">IF(AI55=1,COUNTIF(B55:O55,"×"),"")</f>
        <v/>
      </c>
      <c r="T55" s="159"/>
      <c r="U55" s="109"/>
      <c r="V55" s="154" t="str">
        <f t="shared" si="19"/>
        <v/>
      </c>
      <c r="W55" s="155"/>
      <c r="X55" s="156"/>
      <c r="Y55" s="151" t="str">
        <f t="shared" ref="Y55:Y56" si="21">IF(AJ55=1,IF(M55="","×",IF(O55="","×","○")),"")</f>
        <v/>
      </c>
      <c r="Z55" s="152"/>
      <c r="AA55" s="153"/>
      <c r="AC55" s="44">
        <v>10</v>
      </c>
      <c r="AD55" s="44">
        <f t="shared" si="10"/>
        <v>14</v>
      </c>
      <c r="AE55" s="44">
        <v>10</v>
      </c>
      <c r="AF55" s="44">
        <f t="shared" si="9"/>
        <v>20</v>
      </c>
      <c r="AG55" s="39">
        <f t="shared" si="15"/>
        <v>1014</v>
      </c>
      <c r="AH55" s="39">
        <f t="shared" si="16"/>
        <v>1020</v>
      </c>
      <c r="AI55" s="39">
        <f t="shared" ref="AI55:AI79" si="22">IF(AG$8&lt;=AH55,IF(AG55&lt;=AH$10,1,),)</f>
        <v>0</v>
      </c>
      <c r="AJ55" s="39">
        <f t="shared" si="17"/>
        <v>0</v>
      </c>
      <c r="AK55" s="39">
        <f t="shared" si="18"/>
        <v>0</v>
      </c>
    </row>
    <row r="56" spans="1:39" s="3" customFormat="1" ht="27" customHeight="1" x14ac:dyDescent="0.15">
      <c r="A56" s="31"/>
      <c r="B56" s="83">
        <v>21</v>
      </c>
      <c r="C56" s="84"/>
      <c r="D56" s="85">
        <v>22</v>
      </c>
      <c r="E56" s="84"/>
      <c r="F56" s="85">
        <v>23</v>
      </c>
      <c r="G56" s="84"/>
      <c r="H56" s="85">
        <v>24</v>
      </c>
      <c r="I56" s="84"/>
      <c r="J56" s="125">
        <v>25</v>
      </c>
      <c r="K56" s="126"/>
      <c r="L56" s="129">
        <v>26</v>
      </c>
      <c r="M56" s="126"/>
      <c r="N56" s="128">
        <v>27</v>
      </c>
      <c r="O56" s="134"/>
      <c r="P56" s="11"/>
      <c r="S56" s="158" t="str">
        <f t="shared" si="20"/>
        <v/>
      </c>
      <c r="T56" s="159"/>
      <c r="U56" s="109"/>
      <c r="V56" s="154" t="str">
        <f t="shared" si="19"/>
        <v/>
      </c>
      <c r="W56" s="155"/>
      <c r="X56" s="156"/>
      <c r="Y56" s="151" t="str">
        <f t="shared" si="21"/>
        <v/>
      </c>
      <c r="Z56" s="152"/>
      <c r="AA56" s="153"/>
      <c r="AC56" s="44">
        <v>10</v>
      </c>
      <c r="AD56" s="44">
        <f t="shared" si="10"/>
        <v>21</v>
      </c>
      <c r="AE56" s="44">
        <v>10</v>
      </c>
      <c r="AF56" s="44">
        <f t="shared" si="9"/>
        <v>27</v>
      </c>
      <c r="AG56" s="39">
        <f t="shared" si="15"/>
        <v>1021</v>
      </c>
      <c r="AH56" s="39">
        <f t="shared" si="16"/>
        <v>1027</v>
      </c>
      <c r="AI56" s="39">
        <f t="shared" si="22"/>
        <v>0</v>
      </c>
      <c r="AJ56" s="39">
        <f t="shared" si="17"/>
        <v>0</v>
      </c>
      <c r="AK56" s="39">
        <f t="shared" si="18"/>
        <v>0</v>
      </c>
    </row>
    <row r="57" spans="1:39" s="3" customFormat="1" ht="27" customHeight="1" x14ac:dyDescent="0.15">
      <c r="A57" s="31">
        <v>11</v>
      </c>
      <c r="B57" s="90">
        <v>28</v>
      </c>
      <c r="C57" s="89"/>
      <c r="D57" s="79">
        <v>29</v>
      </c>
      <c r="E57" s="89"/>
      <c r="F57" s="79">
        <v>30</v>
      </c>
      <c r="G57" s="89"/>
      <c r="H57" s="79">
        <v>31</v>
      </c>
      <c r="I57" s="91"/>
      <c r="J57" s="266">
        <v>1</v>
      </c>
      <c r="K57" s="138"/>
      <c r="L57" s="143">
        <v>2</v>
      </c>
      <c r="M57" s="138"/>
      <c r="N57" s="141">
        <v>3</v>
      </c>
      <c r="O57" s="142"/>
      <c r="P57" s="11"/>
      <c r="S57" s="158" t="str">
        <f t="shared" si="20"/>
        <v/>
      </c>
      <c r="T57" s="159"/>
      <c r="U57" s="109"/>
      <c r="V57" s="154" t="str">
        <f t="shared" si="19"/>
        <v/>
      </c>
      <c r="W57" s="155"/>
      <c r="X57" s="156"/>
      <c r="Y57" s="151" t="str">
        <f>IF(AJ57=1,IF(M57="","×",IF(O57="","×","○")),"")</f>
        <v/>
      </c>
      <c r="Z57" s="152"/>
      <c r="AA57" s="153"/>
      <c r="AC57" s="44">
        <v>10</v>
      </c>
      <c r="AD57" s="44">
        <f t="shared" si="10"/>
        <v>28</v>
      </c>
      <c r="AE57" s="44">
        <v>10</v>
      </c>
      <c r="AF57" s="44">
        <f t="shared" si="9"/>
        <v>3</v>
      </c>
      <c r="AG57" s="39">
        <f t="shared" si="15"/>
        <v>1028</v>
      </c>
      <c r="AH57" s="39">
        <f t="shared" si="16"/>
        <v>1003</v>
      </c>
      <c r="AI57" s="39">
        <f t="shared" si="22"/>
        <v>0</v>
      </c>
      <c r="AJ57" s="39">
        <f t="shared" si="17"/>
        <v>0</v>
      </c>
      <c r="AK57" s="39">
        <f t="shared" si="18"/>
        <v>0</v>
      </c>
    </row>
    <row r="58" spans="1:39" s="3" customFormat="1" ht="27" customHeight="1" x14ac:dyDescent="0.15">
      <c r="B58" s="285">
        <v>4</v>
      </c>
      <c r="C58" s="84"/>
      <c r="D58" s="85">
        <v>5</v>
      </c>
      <c r="E58" s="84"/>
      <c r="F58" s="85">
        <v>6</v>
      </c>
      <c r="G58" s="84"/>
      <c r="H58" s="85">
        <v>7</v>
      </c>
      <c r="I58" s="84"/>
      <c r="J58" s="85">
        <v>8</v>
      </c>
      <c r="K58" s="84"/>
      <c r="L58" s="64">
        <v>9</v>
      </c>
      <c r="M58" s="84"/>
      <c r="N58" s="73">
        <v>10</v>
      </c>
      <c r="O58" s="132"/>
      <c r="P58" s="11"/>
      <c r="S58" s="158" t="str">
        <f t="shared" si="20"/>
        <v/>
      </c>
      <c r="T58" s="159"/>
      <c r="U58" s="109"/>
      <c r="V58" s="154" t="str">
        <f t="shared" si="19"/>
        <v/>
      </c>
      <c r="W58" s="155"/>
      <c r="X58" s="156"/>
      <c r="Y58" s="151" t="str">
        <f t="shared" ref="Y58:Y79" si="23">IF(AJ58=1,IF(M58="","×",IF(O58="","×","○")),"")</f>
        <v/>
      </c>
      <c r="Z58" s="152"/>
      <c r="AA58" s="153"/>
      <c r="AC58" s="44">
        <v>11</v>
      </c>
      <c r="AD58" s="44">
        <f t="shared" si="10"/>
        <v>4</v>
      </c>
      <c r="AE58" s="44">
        <v>11</v>
      </c>
      <c r="AF58" s="44">
        <f t="shared" si="9"/>
        <v>10</v>
      </c>
      <c r="AG58" s="39">
        <f t="shared" si="15"/>
        <v>1104</v>
      </c>
      <c r="AH58" s="39">
        <f t="shared" si="16"/>
        <v>1110</v>
      </c>
      <c r="AI58" s="39">
        <f t="shared" si="22"/>
        <v>0</v>
      </c>
      <c r="AJ58" s="39">
        <f t="shared" si="17"/>
        <v>0</v>
      </c>
      <c r="AK58" s="39">
        <f t="shared" si="18"/>
        <v>0</v>
      </c>
    </row>
    <row r="59" spans="1:39" s="3" customFormat="1" ht="27" customHeight="1" x14ac:dyDescent="0.15">
      <c r="A59" s="31"/>
      <c r="B59" s="86">
        <v>11</v>
      </c>
      <c r="C59" s="87"/>
      <c r="D59" s="88">
        <v>12</v>
      </c>
      <c r="E59" s="87"/>
      <c r="F59" s="88">
        <v>13</v>
      </c>
      <c r="G59" s="87"/>
      <c r="H59" s="88">
        <v>14</v>
      </c>
      <c r="I59" s="87"/>
      <c r="J59" s="88">
        <v>15</v>
      </c>
      <c r="K59" s="87"/>
      <c r="L59" s="68">
        <v>16</v>
      </c>
      <c r="M59" s="87"/>
      <c r="N59" s="65">
        <v>17</v>
      </c>
      <c r="O59" s="133"/>
      <c r="P59" s="11"/>
      <c r="S59" s="158" t="str">
        <f t="shared" si="20"/>
        <v/>
      </c>
      <c r="T59" s="159"/>
      <c r="U59" s="109"/>
      <c r="V59" s="154" t="str">
        <f t="shared" si="19"/>
        <v/>
      </c>
      <c r="W59" s="155"/>
      <c r="X59" s="156"/>
      <c r="Y59" s="151" t="str">
        <f t="shared" si="23"/>
        <v/>
      </c>
      <c r="Z59" s="152"/>
      <c r="AA59" s="153"/>
      <c r="AC59" s="44">
        <v>11</v>
      </c>
      <c r="AD59" s="44">
        <f t="shared" si="10"/>
        <v>11</v>
      </c>
      <c r="AE59" s="44">
        <v>11</v>
      </c>
      <c r="AF59" s="44">
        <f t="shared" si="9"/>
        <v>17</v>
      </c>
      <c r="AG59" s="39">
        <f t="shared" si="15"/>
        <v>1111</v>
      </c>
      <c r="AH59" s="39">
        <f t="shared" si="16"/>
        <v>1117</v>
      </c>
      <c r="AI59" s="39">
        <f t="shared" si="22"/>
        <v>0</v>
      </c>
      <c r="AJ59" s="39">
        <f t="shared" si="17"/>
        <v>0</v>
      </c>
      <c r="AK59" s="39">
        <f t="shared" si="18"/>
        <v>0</v>
      </c>
    </row>
    <row r="60" spans="1:39" s="3" customFormat="1" ht="27" customHeight="1" x14ac:dyDescent="0.15">
      <c r="A60" s="31"/>
      <c r="B60" s="94">
        <v>18</v>
      </c>
      <c r="C60" s="84"/>
      <c r="D60" s="85">
        <v>19</v>
      </c>
      <c r="E60" s="84"/>
      <c r="F60" s="85">
        <v>20</v>
      </c>
      <c r="G60" s="84"/>
      <c r="H60" s="85">
        <v>21</v>
      </c>
      <c r="I60" s="84"/>
      <c r="J60" s="85">
        <v>22</v>
      </c>
      <c r="K60" s="84"/>
      <c r="L60" s="64">
        <v>23</v>
      </c>
      <c r="M60" s="84"/>
      <c r="N60" s="269">
        <v>24</v>
      </c>
      <c r="O60" s="134"/>
      <c r="P60" s="11"/>
      <c r="S60" s="158" t="str">
        <f t="shared" si="20"/>
        <v/>
      </c>
      <c r="T60" s="159"/>
      <c r="U60" s="109"/>
      <c r="V60" s="154" t="str">
        <f>IF(AI60=1,IF(COUNTIF(B59:O59,"▽")+COUNTIF(B60:O60,"○")+COUNTIF(B61:O61,"△")+COUNTIF(B59:O59,"▼")+COUNTIF(B60:O60,"●")+COUNTIF(B61:O61,"▲")&gt;=2,2,COUNTIF(B59:O59,"▽")+COUNTIF(B60:O60,"○")+COUNTIF(B61:O61,"△")+COUNTIF(B59:O59,"▼")+COUNTIF(B60:O60,"●")+COUNTIF(B61:O61,"▲")),"")</f>
        <v/>
      </c>
      <c r="W60" s="155"/>
      <c r="X60" s="156"/>
      <c r="Y60" s="151" t="str">
        <f t="shared" si="23"/>
        <v/>
      </c>
      <c r="Z60" s="152"/>
      <c r="AA60" s="153"/>
      <c r="AC60" s="44">
        <v>11</v>
      </c>
      <c r="AD60" s="44">
        <f t="shared" si="10"/>
        <v>18</v>
      </c>
      <c r="AE60" s="44">
        <v>11</v>
      </c>
      <c r="AF60" s="44">
        <f t="shared" si="9"/>
        <v>24</v>
      </c>
      <c r="AG60" s="39">
        <f t="shared" si="15"/>
        <v>1118</v>
      </c>
      <c r="AH60" s="39">
        <f t="shared" si="16"/>
        <v>1124</v>
      </c>
      <c r="AI60" s="39">
        <f t="shared" si="22"/>
        <v>0</v>
      </c>
      <c r="AJ60" s="39">
        <f t="shared" si="17"/>
        <v>0</v>
      </c>
      <c r="AK60" s="39">
        <f t="shared" si="18"/>
        <v>0</v>
      </c>
    </row>
    <row r="61" spans="1:39" s="3" customFormat="1" ht="27" customHeight="1" x14ac:dyDescent="0.15">
      <c r="A61" s="31">
        <v>12</v>
      </c>
      <c r="B61" s="90">
        <v>25</v>
      </c>
      <c r="C61" s="89"/>
      <c r="D61" s="79">
        <v>26</v>
      </c>
      <c r="E61" s="89"/>
      <c r="F61" s="79">
        <v>27</v>
      </c>
      <c r="G61" s="89"/>
      <c r="H61" s="79">
        <v>28</v>
      </c>
      <c r="I61" s="89"/>
      <c r="J61" s="79">
        <v>29</v>
      </c>
      <c r="K61" s="89"/>
      <c r="L61" s="70">
        <v>30</v>
      </c>
      <c r="M61" s="91"/>
      <c r="N61" s="280">
        <v>1</v>
      </c>
      <c r="O61" s="142"/>
      <c r="P61" s="11"/>
      <c r="S61" s="158" t="str">
        <f t="shared" si="20"/>
        <v/>
      </c>
      <c r="T61" s="159"/>
      <c r="U61" s="109"/>
      <c r="V61" s="154" t="str">
        <f>IF(AI61=1,IF(COUNTIF(B60:O60,"▽")+COUNTIF(B61:O61,"○")+COUNTIF(B62:O62,"△")+COUNTIF(B60:O60,"▼")+COUNTIF(B61:O61,"●")+COUNTIF(B62:O62,"▲")&gt;=2,2,COUNTIF(B60:O60,"▽")+COUNTIF(B61:O61,"○")+COUNTIF(B62:O62,"△")+COUNTIF(B60:O60,"▼")+COUNTIF(B61:O61,"●")+COUNTIF(B62:O62,"▲")),"")</f>
        <v/>
      </c>
      <c r="W61" s="155"/>
      <c r="X61" s="156"/>
      <c r="Y61" s="151" t="str">
        <f t="shared" si="23"/>
        <v/>
      </c>
      <c r="Z61" s="152"/>
      <c r="AA61" s="153"/>
      <c r="AC61" s="44">
        <v>11</v>
      </c>
      <c r="AD61" s="44">
        <f t="shared" si="10"/>
        <v>25</v>
      </c>
      <c r="AE61" s="44">
        <v>11</v>
      </c>
      <c r="AF61" s="44">
        <f t="shared" si="9"/>
        <v>1</v>
      </c>
      <c r="AG61" s="39">
        <f t="shared" si="15"/>
        <v>1125</v>
      </c>
      <c r="AH61" s="39">
        <f t="shared" si="16"/>
        <v>1101</v>
      </c>
      <c r="AI61" s="39">
        <f t="shared" si="22"/>
        <v>0</v>
      </c>
      <c r="AJ61" s="39">
        <f t="shared" si="17"/>
        <v>0</v>
      </c>
      <c r="AK61" s="39">
        <f t="shared" si="18"/>
        <v>0</v>
      </c>
    </row>
    <row r="62" spans="1:39" s="3" customFormat="1" ht="27" customHeight="1" x14ac:dyDescent="0.15">
      <c r="A62" s="31"/>
      <c r="B62" s="137">
        <v>2</v>
      </c>
      <c r="C62" s="138"/>
      <c r="D62" s="139">
        <v>3</v>
      </c>
      <c r="E62" s="138"/>
      <c r="F62" s="92">
        <v>4</v>
      </c>
      <c r="G62" s="84"/>
      <c r="H62" s="85">
        <v>5</v>
      </c>
      <c r="I62" s="84"/>
      <c r="J62" s="85">
        <v>6</v>
      </c>
      <c r="K62" s="84"/>
      <c r="L62" s="64">
        <v>7</v>
      </c>
      <c r="M62" s="84"/>
      <c r="N62" s="73">
        <v>8</v>
      </c>
      <c r="O62" s="132"/>
      <c r="P62" s="11"/>
      <c r="S62" s="158" t="str">
        <f t="shared" si="20"/>
        <v/>
      </c>
      <c r="T62" s="159"/>
      <c r="U62" s="109"/>
      <c r="V62" s="154" t="str">
        <f t="shared" ref="V62:V78" si="24">IF(AI62=1,IF(COUNTIF(B61:O61,"▽")+COUNTIF(B62:O62,"○")+COUNTIF(B63:O63,"△")+COUNTIF(B61:O61,"▼")+COUNTIF(B62:O62,"●")+COUNTIF(B63:O63,"▲")&gt;=2,2,COUNTIF(B61:O61,"▽")+COUNTIF(B62:O62,"○")+COUNTIF(B63:O63,"△")+COUNTIF(B61:O61,"▼")+COUNTIF(B62:O62,"●")+COUNTIF(B63:O63,"▲")),"")</f>
        <v/>
      </c>
      <c r="W62" s="155"/>
      <c r="X62" s="156"/>
      <c r="Y62" s="151" t="str">
        <f t="shared" si="23"/>
        <v/>
      </c>
      <c r="Z62" s="152"/>
      <c r="AA62" s="153"/>
      <c r="AC62" s="44">
        <v>11</v>
      </c>
      <c r="AD62" s="44">
        <f t="shared" si="10"/>
        <v>2</v>
      </c>
      <c r="AE62" s="44">
        <v>12</v>
      </c>
      <c r="AF62" s="44">
        <f t="shared" si="9"/>
        <v>8</v>
      </c>
      <c r="AG62" s="39">
        <f t="shared" si="15"/>
        <v>1102</v>
      </c>
      <c r="AH62" s="39">
        <f t="shared" si="16"/>
        <v>1208</v>
      </c>
      <c r="AI62" s="39">
        <f t="shared" si="22"/>
        <v>0</v>
      </c>
      <c r="AJ62" s="39">
        <f t="shared" si="17"/>
        <v>0</v>
      </c>
      <c r="AK62" s="39">
        <f t="shared" si="18"/>
        <v>0</v>
      </c>
    </row>
    <row r="63" spans="1:39" s="3" customFormat="1" ht="27" customHeight="1" x14ac:dyDescent="0.15">
      <c r="B63" s="83">
        <v>9</v>
      </c>
      <c r="C63" s="84"/>
      <c r="D63" s="85">
        <v>10</v>
      </c>
      <c r="E63" s="84"/>
      <c r="F63" s="88">
        <v>11</v>
      </c>
      <c r="G63" s="87"/>
      <c r="H63" s="88">
        <v>12</v>
      </c>
      <c r="I63" s="87"/>
      <c r="J63" s="88">
        <v>13</v>
      </c>
      <c r="K63" s="87"/>
      <c r="L63" s="68">
        <v>14</v>
      </c>
      <c r="M63" s="87"/>
      <c r="N63" s="65">
        <v>15</v>
      </c>
      <c r="O63" s="133"/>
      <c r="P63" s="11"/>
      <c r="S63" s="160" t="str">
        <f t="shared" si="20"/>
        <v/>
      </c>
      <c r="T63" s="161"/>
      <c r="U63" s="109"/>
      <c r="V63" s="151" t="str">
        <f t="shared" si="24"/>
        <v/>
      </c>
      <c r="W63" s="152"/>
      <c r="X63" s="157"/>
      <c r="Y63" s="151" t="str">
        <f t="shared" si="23"/>
        <v/>
      </c>
      <c r="Z63" s="152"/>
      <c r="AA63" s="153"/>
      <c r="AC63" s="44">
        <v>12</v>
      </c>
      <c r="AD63" s="44">
        <f t="shared" si="10"/>
        <v>9</v>
      </c>
      <c r="AE63" s="44">
        <v>12</v>
      </c>
      <c r="AF63" s="44">
        <f t="shared" si="9"/>
        <v>15</v>
      </c>
      <c r="AG63" s="39">
        <f t="shared" si="15"/>
        <v>1209</v>
      </c>
      <c r="AH63" s="39">
        <f t="shared" si="16"/>
        <v>1215</v>
      </c>
      <c r="AI63" s="39">
        <f t="shared" si="22"/>
        <v>0</v>
      </c>
      <c r="AJ63" s="39">
        <f t="shared" si="17"/>
        <v>0</v>
      </c>
      <c r="AK63" s="39">
        <f t="shared" si="18"/>
        <v>0</v>
      </c>
    </row>
    <row r="64" spans="1:39" s="3" customFormat="1" ht="27" customHeight="1" x14ac:dyDescent="0.15">
      <c r="A64" s="31"/>
      <c r="B64" s="137">
        <v>16</v>
      </c>
      <c r="C64" s="138"/>
      <c r="D64" s="139">
        <v>17</v>
      </c>
      <c r="E64" s="138"/>
      <c r="F64" s="92">
        <v>18</v>
      </c>
      <c r="G64" s="84"/>
      <c r="H64" s="85">
        <v>19</v>
      </c>
      <c r="I64" s="84"/>
      <c r="J64" s="85">
        <v>20</v>
      </c>
      <c r="K64" s="84"/>
      <c r="L64" s="64">
        <v>21</v>
      </c>
      <c r="M64" s="84"/>
      <c r="N64" s="73">
        <v>22</v>
      </c>
      <c r="O64" s="133"/>
      <c r="P64" s="11"/>
      <c r="S64" s="158" t="str">
        <f t="shared" si="20"/>
        <v/>
      </c>
      <c r="T64" s="159"/>
      <c r="U64" s="109"/>
      <c r="V64" s="154" t="str">
        <f t="shared" si="24"/>
        <v/>
      </c>
      <c r="W64" s="155"/>
      <c r="X64" s="156"/>
      <c r="Y64" s="151" t="str">
        <f t="shared" si="23"/>
        <v/>
      </c>
      <c r="Z64" s="152"/>
      <c r="AA64" s="153"/>
      <c r="AC64" s="44">
        <v>12</v>
      </c>
      <c r="AD64" s="44">
        <f t="shared" si="10"/>
        <v>16</v>
      </c>
      <c r="AE64" s="44">
        <v>12</v>
      </c>
      <c r="AF64" s="44">
        <f t="shared" si="9"/>
        <v>22</v>
      </c>
      <c r="AG64" s="39">
        <f t="shared" si="15"/>
        <v>1216</v>
      </c>
      <c r="AH64" s="39">
        <f t="shared" si="16"/>
        <v>1222</v>
      </c>
      <c r="AI64" s="39">
        <f t="shared" si="22"/>
        <v>0</v>
      </c>
      <c r="AJ64" s="39">
        <f t="shared" si="17"/>
        <v>0</v>
      </c>
      <c r="AK64" s="39">
        <f t="shared" si="18"/>
        <v>0</v>
      </c>
    </row>
    <row r="65" spans="1:40" s="3" customFormat="1" ht="27" customHeight="1" x14ac:dyDescent="0.15">
      <c r="A65" s="31"/>
      <c r="B65" s="83">
        <v>23</v>
      </c>
      <c r="C65" s="84"/>
      <c r="D65" s="85">
        <v>24</v>
      </c>
      <c r="E65" s="84"/>
      <c r="F65" s="125">
        <v>25</v>
      </c>
      <c r="G65" s="126"/>
      <c r="H65" s="125">
        <v>26</v>
      </c>
      <c r="I65" s="126"/>
      <c r="J65" s="125">
        <v>27</v>
      </c>
      <c r="K65" s="126"/>
      <c r="L65" s="129">
        <v>28</v>
      </c>
      <c r="M65" s="126"/>
      <c r="N65" s="128">
        <v>29</v>
      </c>
      <c r="O65" s="91"/>
      <c r="P65" s="11"/>
      <c r="S65" s="158" t="str">
        <f t="shared" si="20"/>
        <v/>
      </c>
      <c r="T65" s="159"/>
      <c r="U65" s="109"/>
      <c r="V65" s="154" t="str">
        <f>IF(AI65=1,IF(COUNTIF(B64:O64,"▽")+COUNTIF(B65:O65,"○")+COUNTIF(B66:O66,"△")+COUNTIF(B64:O64,"▼")+COUNTIF(B65:O65,"●")+COUNTIF(B66:O66,"▲")&gt;=2,2,COUNTIF(B64:O64,"▽")+COUNTIF(B65:O65,"○")+COUNTIF(B66:O66,"△")+COUNTIF(B64:O64,"▼")+COUNTIF(B65:O65,"●")+COUNTIF(B66:O66,"▲")),"")</f>
        <v/>
      </c>
      <c r="W65" s="155"/>
      <c r="X65" s="156"/>
      <c r="Y65" s="151" t="str">
        <f t="shared" si="23"/>
        <v/>
      </c>
      <c r="Z65" s="152"/>
      <c r="AA65" s="153"/>
      <c r="AC65" s="44">
        <v>12</v>
      </c>
      <c r="AD65" s="44">
        <f t="shared" si="10"/>
        <v>23</v>
      </c>
      <c r="AE65" s="44">
        <v>12</v>
      </c>
      <c r="AF65" s="44">
        <f t="shared" si="9"/>
        <v>29</v>
      </c>
      <c r="AG65" s="39">
        <f t="shared" si="15"/>
        <v>1223</v>
      </c>
      <c r="AH65" s="39">
        <f t="shared" si="16"/>
        <v>1229</v>
      </c>
      <c r="AI65" s="39">
        <f t="shared" si="22"/>
        <v>0</v>
      </c>
      <c r="AJ65" s="39">
        <f t="shared" si="17"/>
        <v>0</v>
      </c>
      <c r="AK65" s="39">
        <f t="shared" si="18"/>
        <v>0</v>
      </c>
    </row>
    <row r="66" spans="1:40" s="3" customFormat="1" ht="27" customHeight="1" x14ac:dyDescent="0.15">
      <c r="A66" s="31">
        <v>1</v>
      </c>
      <c r="B66" s="286">
        <v>30</v>
      </c>
      <c r="C66" s="287"/>
      <c r="D66" s="288">
        <v>31</v>
      </c>
      <c r="E66" s="287"/>
      <c r="F66" s="289">
        <v>1</v>
      </c>
      <c r="G66" s="290"/>
      <c r="H66" s="291">
        <v>2</v>
      </c>
      <c r="I66" s="290"/>
      <c r="J66" s="61">
        <v>3</v>
      </c>
      <c r="K66" s="138"/>
      <c r="L66" s="143">
        <v>4</v>
      </c>
      <c r="M66" s="138"/>
      <c r="N66" s="141">
        <v>5</v>
      </c>
      <c r="O66" s="132"/>
      <c r="P66" s="11"/>
      <c r="S66" s="158"/>
      <c r="T66" s="159"/>
      <c r="U66" s="109"/>
      <c r="V66" s="151"/>
      <c r="W66" s="152"/>
      <c r="X66" s="165"/>
      <c r="Y66" s="151" t="str">
        <f t="shared" si="23"/>
        <v/>
      </c>
      <c r="Z66" s="152"/>
      <c r="AA66" s="153"/>
      <c r="AC66" s="44">
        <v>12</v>
      </c>
      <c r="AD66" s="44">
        <f t="shared" si="10"/>
        <v>30</v>
      </c>
      <c r="AE66" s="44">
        <v>13</v>
      </c>
      <c r="AF66" s="44">
        <f t="shared" si="9"/>
        <v>5</v>
      </c>
      <c r="AG66" s="39">
        <f t="shared" si="15"/>
        <v>1230</v>
      </c>
      <c r="AH66" s="39">
        <f t="shared" si="16"/>
        <v>1305</v>
      </c>
      <c r="AI66" s="39">
        <f t="shared" si="22"/>
        <v>1</v>
      </c>
      <c r="AJ66" s="39">
        <f t="shared" si="17"/>
        <v>0</v>
      </c>
      <c r="AK66" s="39">
        <f t="shared" si="18"/>
        <v>0</v>
      </c>
    </row>
    <row r="67" spans="1:40" s="3" customFormat="1" ht="27" customHeight="1" x14ac:dyDescent="0.15">
      <c r="B67" s="94">
        <v>6</v>
      </c>
      <c r="C67" s="84"/>
      <c r="D67" s="85">
        <v>7</v>
      </c>
      <c r="E67" s="84"/>
      <c r="F67" s="85">
        <v>8</v>
      </c>
      <c r="G67" s="84"/>
      <c r="H67" s="85">
        <v>9</v>
      </c>
      <c r="I67" s="84"/>
      <c r="J67" s="85">
        <v>10</v>
      </c>
      <c r="K67" s="84"/>
      <c r="L67" s="68">
        <v>11</v>
      </c>
      <c r="M67" s="87"/>
      <c r="N67" s="65">
        <v>12</v>
      </c>
      <c r="O67" s="133"/>
      <c r="P67" s="11"/>
      <c r="S67" s="158" t="str">
        <f>IF(AI67=1,COUNTIF(B67:O67,"×"),"")</f>
        <v/>
      </c>
      <c r="T67" s="159"/>
      <c r="U67" s="109"/>
      <c r="V67" s="154" t="str">
        <f t="shared" si="24"/>
        <v/>
      </c>
      <c r="W67" s="155"/>
      <c r="X67" s="156"/>
      <c r="Y67" s="151" t="str">
        <f t="shared" si="23"/>
        <v/>
      </c>
      <c r="Z67" s="152"/>
      <c r="AA67" s="153"/>
      <c r="AC67" s="44">
        <v>13</v>
      </c>
      <c r="AD67" s="44">
        <f t="shared" si="10"/>
        <v>6</v>
      </c>
      <c r="AE67" s="44">
        <v>13</v>
      </c>
      <c r="AF67" s="44">
        <f t="shared" si="9"/>
        <v>12</v>
      </c>
      <c r="AG67" s="39">
        <f t="shared" si="15"/>
        <v>1306</v>
      </c>
      <c r="AH67" s="39">
        <f t="shared" si="16"/>
        <v>1312</v>
      </c>
      <c r="AI67" s="39">
        <f t="shared" si="22"/>
        <v>0</v>
      </c>
      <c r="AJ67" s="39">
        <f t="shared" si="17"/>
        <v>0</v>
      </c>
      <c r="AK67" s="39">
        <f t="shared" si="18"/>
        <v>0</v>
      </c>
    </row>
    <row r="68" spans="1:40" s="3" customFormat="1" ht="27" customHeight="1" x14ac:dyDescent="0.15">
      <c r="A68" s="31"/>
      <c r="B68" s="75">
        <v>13</v>
      </c>
      <c r="C68" s="87"/>
      <c r="D68" s="88">
        <v>14</v>
      </c>
      <c r="E68" s="87"/>
      <c r="F68" s="88">
        <v>15</v>
      </c>
      <c r="G68" s="87"/>
      <c r="H68" s="88">
        <v>16</v>
      </c>
      <c r="I68" s="87"/>
      <c r="J68" s="88">
        <v>17</v>
      </c>
      <c r="K68" s="87"/>
      <c r="L68" s="68">
        <v>18</v>
      </c>
      <c r="M68" s="87"/>
      <c r="N68" s="65">
        <v>19</v>
      </c>
      <c r="O68" s="133"/>
      <c r="P68" s="11"/>
      <c r="S68" s="158" t="str">
        <f t="shared" si="20"/>
        <v/>
      </c>
      <c r="T68" s="159"/>
      <c r="U68" s="109"/>
      <c r="V68" s="154" t="str">
        <f t="shared" si="24"/>
        <v/>
      </c>
      <c r="W68" s="155"/>
      <c r="X68" s="156"/>
      <c r="Y68" s="151" t="str">
        <f t="shared" si="23"/>
        <v/>
      </c>
      <c r="Z68" s="152"/>
      <c r="AA68" s="153"/>
      <c r="AC68" s="44">
        <v>13</v>
      </c>
      <c r="AD68" s="44">
        <f t="shared" si="10"/>
        <v>13</v>
      </c>
      <c r="AE68" s="44">
        <v>13</v>
      </c>
      <c r="AF68" s="44">
        <f t="shared" si="9"/>
        <v>19</v>
      </c>
      <c r="AG68" s="39">
        <f t="shared" si="15"/>
        <v>1313</v>
      </c>
      <c r="AH68" s="39">
        <f t="shared" si="16"/>
        <v>1319</v>
      </c>
      <c r="AI68" s="39">
        <f t="shared" si="22"/>
        <v>0</v>
      </c>
      <c r="AJ68" s="39">
        <f t="shared" si="17"/>
        <v>0</v>
      </c>
      <c r="AK68" s="39">
        <f t="shared" si="18"/>
        <v>0</v>
      </c>
    </row>
    <row r="69" spans="1:40" s="3" customFormat="1" ht="27" customHeight="1" x14ac:dyDescent="0.15">
      <c r="A69" s="31"/>
      <c r="B69" s="94">
        <v>20</v>
      </c>
      <c r="C69" s="84"/>
      <c r="D69" s="85">
        <v>21</v>
      </c>
      <c r="E69" s="84"/>
      <c r="F69" s="85">
        <v>22</v>
      </c>
      <c r="G69" s="84"/>
      <c r="H69" s="85">
        <v>23</v>
      </c>
      <c r="I69" s="84"/>
      <c r="J69" s="85">
        <v>24</v>
      </c>
      <c r="K69" s="84"/>
      <c r="L69" s="129">
        <v>25</v>
      </c>
      <c r="M69" s="126"/>
      <c r="N69" s="128">
        <v>26</v>
      </c>
      <c r="O69" s="134"/>
      <c r="P69" s="11"/>
      <c r="S69" s="158" t="str">
        <f t="shared" si="20"/>
        <v/>
      </c>
      <c r="T69" s="159"/>
      <c r="U69" s="109"/>
      <c r="V69" s="154" t="str">
        <f t="shared" si="24"/>
        <v/>
      </c>
      <c r="W69" s="155"/>
      <c r="X69" s="156"/>
      <c r="Y69" s="151" t="str">
        <f t="shared" si="23"/>
        <v/>
      </c>
      <c r="Z69" s="152"/>
      <c r="AA69" s="153"/>
      <c r="AC69" s="44">
        <v>13</v>
      </c>
      <c r="AD69" s="44">
        <f t="shared" si="10"/>
        <v>20</v>
      </c>
      <c r="AE69" s="44">
        <v>13</v>
      </c>
      <c r="AF69" s="44">
        <f t="shared" si="9"/>
        <v>26</v>
      </c>
      <c r="AG69" s="39">
        <f t="shared" si="15"/>
        <v>1320</v>
      </c>
      <c r="AH69" s="39">
        <f t="shared" si="16"/>
        <v>1326</v>
      </c>
      <c r="AI69" s="39">
        <f t="shared" si="22"/>
        <v>0</v>
      </c>
      <c r="AJ69" s="39">
        <f t="shared" si="17"/>
        <v>0</v>
      </c>
      <c r="AK69" s="39">
        <f t="shared" si="18"/>
        <v>0</v>
      </c>
    </row>
    <row r="70" spans="1:40" s="3" customFormat="1" ht="27" customHeight="1" x14ac:dyDescent="0.15">
      <c r="A70" s="31">
        <v>2</v>
      </c>
      <c r="B70" s="90">
        <v>27</v>
      </c>
      <c r="C70" s="89"/>
      <c r="D70" s="79">
        <v>28</v>
      </c>
      <c r="E70" s="89"/>
      <c r="F70" s="79">
        <v>29</v>
      </c>
      <c r="G70" s="89"/>
      <c r="H70" s="79">
        <v>30</v>
      </c>
      <c r="I70" s="89"/>
      <c r="J70" s="79">
        <v>31</v>
      </c>
      <c r="K70" s="91"/>
      <c r="L70" s="270">
        <v>1</v>
      </c>
      <c r="M70" s="138"/>
      <c r="N70" s="141">
        <v>2</v>
      </c>
      <c r="O70" s="142"/>
      <c r="P70" s="11"/>
      <c r="S70" s="158" t="str">
        <f t="shared" si="20"/>
        <v/>
      </c>
      <c r="T70" s="159"/>
      <c r="U70" s="109"/>
      <c r="V70" s="154" t="str">
        <f>IF(AI70=1,IF(COUNTIF(B69:O69,"▽")+COUNTIF(B70:O70,"○")+COUNTIF(B71:O71,"△")+COUNTIF(B69:O69,"▼")+COUNTIF(B70:O70,"●")+COUNTIF(B71:O71,"▲")&gt;=2,2,COUNTIF(B69:O69,"▽")+COUNTIF(B70:O70,"○")+COUNTIF(B71:O71,"△")+COUNTIF(B69:O69,"▼")+COUNTIF(B70:O70,"●")+COUNTIF(B71:O71,"▲")),"")</f>
        <v/>
      </c>
      <c r="W70" s="155"/>
      <c r="X70" s="156"/>
      <c r="Y70" s="151" t="str">
        <f t="shared" si="23"/>
        <v/>
      </c>
      <c r="Z70" s="152"/>
      <c r="AA70" s="153"/>
      <c r="AC70" s="44">
        <v>13</v>
      </c>
      <c r="AD70" s="44">
        <f t="shared" si="10"/>
        <v>27</v>
      </c>
      <c r="AE70" s="44">
        <v>13</v>
      </c>
      <c r="AF70" s="44">
        <f t="shared" si="9"/>
        <v>2</v>
      </c>
      <c r="AG70" s="39">
        <f t="shared" si="15"/>
        <v>1327</v>
      </c>
      <c r="AH70" s="39">
        <f t="shared" si="16"/>
        <v>1302</v>
      </c>
      <c r="AI70" s="39">
        <f t="shared" si="22"/>
        <v>0</v>
      </c>
      <c r="AJ70" s="39">
        <f t="shared" si="17"/>
        <v>0</v>
      </c>
      <c r="AK70" s="39">
        <f t="shared" si="18"/>
        <v>0</v>
      </c>
    </row>
    <row r="71" spans="1:40" s="3" customFormat="1" ht="27" customHeight="1" x14ac:dyDescent="0.15">
      <c r="A71" s="31"/>
      <c r="B71" s="137">
        <v>3</v>
      </c>
      <c r="C71" s="138"/>
      <c r="D71" s="92">
        <v>4</v>
      </c>
      <c r="E71" s="84"/>
      <c r="F71" s="85">
        <v>5</v>
      </c>
      <c r="G71" s="84"/>
      <c r="H71" s="85">
        <v>6</v>
      </c>
      <c r="I71" s="84"/>
      <c r="J71" s="85">
        <v>7</v>
      </c>
      <c r="K71" s="84"/>
      <c r="L71" s="64">
        <v>8</v>
      </c>
      <c r="M71" s="84"/>
      <c r="N71" s="73">
        <v>9</v>
      </c>
      <c r="O71" s="132"/>
      <c r="P71" s="11"/>
      <c r="S71" s="158" t="str">
        <f>IF(AI71=1,COUNTIF(B71:O71,"×"),"")</f>
        <v/>
      </c>
      <c r="T71" s="159"/>
      <c r="U71" s="109"/>
      <c r="V71" s="154" t="str">
        <f>IF(AI71=1,IF(COUNTIF(B70:O70,"▽")+COUNTIF(B71:O71,"○")+COUNTIF(B72:O72,"△")+COUNTIF(B70:O70,"▼")+COUNTIF(B71:O71,"●")+COUNTIF(B72:O72,"▲")&gt;=2,2,COUNTIF(B70:O70,"▽")+COUNTIF(B71:O71,"○")+COUNTIF(B72:O72,"△")+COUNTIF(B70:O70,"▼")+COUNTIF(B71:O71,"●")+COUNTIF(B72:O72,"▲")),"")</f>
        <v/>
      </c>
      <c r="W71" s="155"/>
      <c r="X71" s="156"/>
      <c r="Y71" s="151" t="str">
        <f t="shared" si="23"/>
        <v/>
      </c>
      <c r="Z71" s="152"/>
      <c r="AA71" s="153"/>
      <c r="AC71" s="44">
        <v>13</v>
      </c>
      <c r="AD71" s="44">
        <f>B71</f>
        <v>3</v>
      </c>
      <c r="AE71" s="44">
        <v>14</v>
      </c>
      <c r="AF71" s="44">
        <f t="shared" si="9"/>
        <v>9</v>
      </c>
      <c r="AG71" s="39">
        <f t="shared" si="15"/>
        <v>1303</v>
      </c>
      <c r="AH71" s="39">
        <f t="shared" si="16"/>
        <v>1409</v>
      </c>
      <c r="AI71" s="39">
        <f t="shared" si="22"/>
        <v>0</v>
      </c>
      <c r="AJ71" s="39">
        <f t="shared" si="17"/>
        <v>0</v>
      </c>
      <c r="AK71" s="39">
        <f t="shared" si="18"/>
        <v>0</v>
      </c>
    </row>
    <row r="72" spans="1:40" s="3" customFormat="1" ht="27" customHeight="1" x14ac:dyDescent="0.15">
      <c r="B72" s="273">
        <v>10</v>
      </c>
      <c r="C72" s="268"/>
      <c r="D72" s="65">
        <v>11</v>
      </c>
      <c r="E72" s="87"/>
      <c r="F72" s="88">
        <v>12</v>
      </c>
      <c r="G72" s="87"/>
      <c r="H72" s="88">
        <v>13</v>
      </c>
      <c r="I72" s="87"/>
      <c r="J72" s="88">
        <v>14</v>
      </c>
      <c r="K72" s="87"/>
      <c r="L72" s="68">
        <v>15</v>
      </c>
      <c r="M72" s="87"/>
      <c r="N72" s="65">
        <v>16</v>
      </c>
      <c r="O72" s="133"/>
      <c r="P72" s="11"/>
      <c r="S72" s="158" t="str">
        <f t="shared" si="20"/>
        <v/>
      </c>
      <c r="T72" s="159"/>
      <c r="U72" s="109"/>
      <c r="V72" s="154" t="str">
        <f>IF(AI72=1,IF(COUNTIF(B71:O71,"▽")+COUNTIF(B72:O72,"○")+COUNTIF(B73:O73,"△")+COUNTIF(B71:O71,"▼")+COUNTIF(B72:O72,"●")+COUNTIF(B73:O73,"▲")&gt;=2,2,COUNTIF(B71:O71,"▽")+COUNTIF(B72:O72,"○")+COUNTIF(B73:O73,"△")+COUNTIF(B71:O71,"▼")+COUNTIF(B72:O72,"●")+COUNTIF(B73:O73,"▲")),"")</f>
        <v/>
      </c>
      <c r="W72" s="155"/>
      <c r="X72" s="156"/>
      <c r="Y72" s="151" t="str">
        <f t="shared" si="23"/>
        <v/>
      </c>
      <c r="Z72" s="152"/>
      <c r="AA72" s="153"/>
      <c r="AC72" s="44">
        <v>14</v>
      </c>
      <c r="AD72" s="44">
        <f t="shared" si="10"/>
        <v>10</v>
      </c>
      <c r="AE72" s="44">
        <v>14</v>
      </c>
      <c r="AF72" s="44">
        <f t="shared" si="9"/>
        <v>16</v>
      </c>
      <c r="AG72" s="39">
        <f t="shared" si="15"/>
        <v>1410</v>
      </c>
      <c r="AH72" s="39">
        <f t="shared" si="16"/>
        <v>1416</v>
      </c>
      <c r="AI72" s="39">
        <f t="shared" si="22"/>
        <v>0</v>
      </c>
      <c r="AJ72" s="39">
        <f t="shared" si="17"/>
        <v>0</v>
      </c>
      <c r="AK72" s="39">
        <f t="shared" si="18"/>
        <v>0</v>
      </c>
    </row>
    <row r="73" spans="1:40" s="3" customFormat="1" ht="27" customHeight="1" x14ac:dyDescent="0.15">
      <c r="A73" s="31"/>
      <c r="B73" s="150">
        <v>17</v>
      </c>
      <c r="C73" s="87"/>
      <c r="D73" s="92">
        <v>18</v>
      </c>
      <c r="E73" s="84"/>
      <c r="F73" s="85">
        <v>19</v>
      </c>
      <c r="G73" s="84"/>
      <c r="H73" s="85">
        <v>20</v>
      </c>
      <c r="I73" s="84"/>
      <c r="J73" s="85">
        <v>21</v>
      </c>
      <c r="K73" s="84"/>
      <c r="L73" s="267">
        <v>22</v>
      </c>
      <c r="M73" s="268"/>
      <c r="N73" s="269">
        <v>23</v>
      </c>
      <c r="O73" s="134"/>
      <c r="P73" s="11"/>
      <c r="S73" s="158" t="str">
        <f t="shared" si="20"/>
        <v/>
      </c>
      <c r="T73" s="159"/>
      <c r="U73" s="109"/>
      <c r="V73" s="154" t="str">
        <f t="shared" si="24"/>
        <v/>
      </c>
      <c r="W73" s="155"/>
      <c r="X73" s="156"/>
      <c r="Y73" s="151" t="str">
        <f t="shared" si="23"/>
        <v/>
      </c>
      <c r="Z73" s="152"/>
      <c r="AA73" s="153"/>
      <c r="AC73" s="44">
        <v>14</v>
      </c>
      <c r="AD73" s="44">
        <f t="shared" si="10"/>
        <v>17</v>
      </c>
      <c r="AE73" s="44">
        <v>14</v>
      </c>
      <c r="AF73" s="44">
        <f t="shared" si="9"/>
        <v>23</v>
      </c>
      <c r="AG73" s="39">
        <f t="shared" si="15"/>
        <v>1417</v>
      </c>
      <c r="AH73" s="39">
        <f t="shared" si="16"/>
        <v>1423</v>
      </c>
      <c r="AI73" s="39">
        <f t="shared" si="22"/>
        <v>0</v>
      </c>
      <c r="AJ73" s="39">
        <f t="shared" si="17"/>
        <v>0</v>
      </c>
      <c r="AK73" s="39">
        <f t="shared" si="18"/>
        <v>0</v>
      </c>
    </row>
    <row r="74" spans="1:40" s="3" customFormat="1" ht="27" customHeight="1" x14ac:dyDescent="0.15">
      <c r="A74" s="31">
        <v>3</v>
      </c>
      <c r="B74" s="77">
        <v>24</v>
      </c>
      <c r="C74" s="89"/>
      <c r="D74" s="79">
        <v>25</v>
      </c>
      <c r="E74" s="89"/>
      <c r="F74" s="79">
        <v>26</v>
      </c>
      <c r="G74" s="89"/>
      <c r="H74" s="79">
        <v>27</v>
      </c>
      <c r="I74" s="89"/>
      <c r="J74" s="79">
        <v>28</v>
      </c>
      <c r="K74" s="91"/>
      <c r="L74" s="270">
        <v>1</v>
      </c>
      <c r="M74" s="138"/>
      <c r="N74" s="141">
        <v>2</v>
      </c>
      <c r="O74" s="142"/>
      <c r="P74" s="11"/>
      <c r="S74" s="158" t="str">
        <f t="shared" si="20"/>
        <v/>
      </c>
      <c r="T74" s="159"/>
      <c r="U74" s="109"/>
      <c r="V74" s="154" t="str">
        <f t="shared" si="24"/>
        <v/>
      </c>
      <c r="W74" s="155"/>
      <c r="X74" s="156"/>
      <c r="Y74" s="151" t="str">
        <f t="shared" si="23"/>
        <v/>
      </c>
      <c r="Z74" s="152"/>
      <c r="AA74" s="153"/>
      <c r="AC74" s="44">
        <v>14</v>
      </c>
      <c r="AD74" s="44">
        <f t="shared" si="10"/>
        <v>24</v>
      </c>
      <c r="AE74" s="44">
        <v>14</v>
      </c>
      <c r="AF74" s="44">
        <f t="shared" si="9"/>
        <v>2</v>
      </c>
      <c r="AG74" s="39">
        <f t="shared" si="15"/>
        <v>1424</v>
      </c>
      <c r="AH74" s="39">
        <f t="shared" si="16"/>
        <v>1402</v>
      </c>
      <c r="AI74" s="39">
        <f t="shared" si="22"/>
        <v>0</v>
      </c>
      <c r="AJ74" s="39">
        <f t="shared" si="17"/>
        <v>0</v>
      </c>
      <c r="AK74" s="39">
        <f t="shared" si="18"/>
        <v>0</v>
      </c>
    </row>
    <row r="75" spans="1:40" s="3" customFormat="1" ht="27" customHeight="1" x14ac:dyDescent="0.15">
      <c r="A75" s="31"/>
      <c r="B75" s="137">
        <v>3</v>
      </c>
      <c r="C75" s="138"/>
      <c r="D75" s="92">
        <v>4</v>
      </c>
      <c r="E75" s="84"/>
      <c r="F75" s="85">
        <v>5</v>
      </c>
      <c r="G75" s="84"/>
      <c r="H75" s="85">
        <v>6</v>
      </c>
      <c r="I75" s="84"/>
      <c r="J75" s="85">
        <v>7</v>
      </c>
      <c r="K75" s="84"/>
      <c r="L75" s="64">
        <v>8</v>
      </c>
      <c r="M75" s="84"/>
      <c r="N75" s="73">
        <v>9</v>
      </c>
      <c r="O75" s="132"/>
      <c r="P75" s="11"/>
      <c r="S75" s="158" t="str">
        <f t="shared" si="20"/>
        <v/>
      </c>
      <c r="T75" s="159"/>
      <c r="U75" s="109"/>
      <c r="V75" s="154" t="str">
        <f t="shared" si="24"/>
        <v/>
      </c>
      <c r="W75" s="155"/>
      <c r="X75" s="156"/>
      <c r="Y75" s="151" t="str">
        <f t="shared" si="23"/>
        <v/>
      </c>
      <c r="Z75" s="152"/>
      <c r="AA75" s="153"/>
      <c r="AC75" s="44">
        <v>14</v>
      </c>
      <c r="AD75" s="44">
        <f t="shared" si="10"/>
        <v>3</v>
      </c>
      <c r="AE75" s="44">
        <v>15</v>
      </c>
      <c r="AF75" s="44">
        <f t="shared" si="9"/>
        <v>9</v>
      </c>
      <c r="AG75" s="39">
        <f t="shared" si="15"/>
        <v>1403</v>
      </c>
      <c r="AH75" s="39">
        <f t="shared" si="16"/>
        <v>1509</v>
      </c>
      <c r="AI75" s="39">
        <f t="shared" si="22"/>
        <v>0</v>
      </c>
      <c r="AJ75" s="39">
        <f t="shared" si="17"/>
        <v>0</v>
      </c>
      <c r="AK75" s="39">
        <f t="shared" si="18"/>
        <v>0</v>
      </c>
    </row>
    <row r="76" spans="1:40" s="3" customFormat="1" ht="27" customHeight="1" x14ac:dyDescent="0.15">
      <c r="B76" s="86">
        <v>10</v>
      </c>
      <c r="C76" s="87"/>
      <c r="D76" s="88">
        <v>11</v>
      </c>
      <c r="E76" s="87"/>
      <c r="F76" s="88">
        <v>12</v>
      </c>
      <c r="G76" s="87"/>
      <c r="H76" s="88">
        <v>13</v>
      </c>
      <c r="I76" s="87"/>
      <c r="J76" s="88">
        <v>14</v>
      </c>
      <c r="K76" s="87"/>
      <c r="L76" s="68">
        <v>15</v>
      </c>
      <c r="M76" s="87"/>
      <c r="N76" s="65">
        <v>16</v>
      </c>
      <c r="O76" s="133"/>
      <c r="P76" s="11"/>
      <c r="S76" s="158" t="str">
        <f t="shared" si="20"/>
        <v/>
      </c>
      <c r="T76" s="159"/>
      <c r="U76" s="109"/>
      <c r="V76" s="154" t="str">
        <f t="shared" si="24"/>
        <v/>
      </c>
      <c r="W76" s="155"/>
      <c r="X76" s="156"/>
      <c r="Y76" s="151" t="str">
        <f t="shared" si="23"/>
        <v/>
      </c>
      <c r="Z76" s="152"/>
      <c r="AA76" s="153"/>
      <c r="AC76" s="44">
        <v>15</v>
      </c>
      <c r="AD76" s="44">
        <f t="shared" si="10"/>
        <v>10</v>
      </c>
      <c r="AE76" s="44">
        <v>15</v>
      </c>
      <c r="AF76" s="44">
        <f t="shared" si="9"/>
        <v>16</v>
      </c>
      <c r="AG76" s="39">
        <f t="shared" si="15"/>
        <v>1510</v>
      </c>
      <c r="AH76" s="39">
        <f t="shared" si="16"/>
        <v>1516</v>
      </c>
      <c r="AI76" s="39">
        <f t="shared" si="22"/>
        <v>0</v>
      </c>
      <c r="AJ76" s="39">
        <f t="shared" si="17"/>
        <v>0</v>
      </c>
      <c r="AK76" s="39">
        <f t="shared" si="18"/>
        <v>0</v>
      </c>
    </row>
    <row r="77" spans="1:40" s="3" customFormat="1" ht="27" customHeight="1" x14ac:dyDescent="0.15">
      <c r="A77" s="31"/>
      <c r="B77" s="94">
        <v>17</v>
      </c>
      <c r="C77" s="84"/>
      <c r="D77" s="92">
        <v>18</v>
      </c>
      <c r="E77" s="84"/>
      <c r="F77" s="85">
        <v>19</v>
      </c>
      <c r="G77" s="84"/>
      <c r="H77" s="73">
        <v>20</v>
      </c>
      <c r="I77" s="84"/>
      <c r="J77" s="85">
        <v>21</v>
      </c>
      <c r="K77" s="84"/>
      <c r="L77" s="64">
        <v>22</v>
      </c>
      <c r="M77" s="84"/>
      <c r="N77" s="73">
        <v>23</v>
      </c>
      <c r="O77" s="133"/>
      <c r="P77" s="11"/>
      <c r="S77" s="158" t="str">
        <f t="shared" si="20"/>
        <v/>
      </c>
      <c r="T77" s="159"/>
      <c r="U77" s="109"/>
      <c r="V77" s="154" t="str">
        <f t="shared" si="24"/>
        <v/>
      </c>
      <c r="W77" s="155"/>
      <c r="X77" s="156"/>
      <c r="Y77" s="151" t="str">
        <f t="shared" si="23"/>
        <v/>
      </c>
      <c r="Z77" s="152"/>
      <c r="AA77" s="153"/>
      <c r="AC77" s="44">
        <v>15</v>
      </c>
      <c r="AD77" s="44">
        <f t="shared" si="10"/>
        <v>17</v>
      </c>
      <c r="AE77" s="44">
        <v>15</v>
      </c>
      <c r="AF77" s="44">
        <f t="shared" si="9"/>
        <v>23</v>
      </c>
      <c r="AG77" s="39">
        <f t="shared" si="15"/>
        <v>1517</v>
      </c>
      <c r="AH77" s="39">
        <f t="shared" si="16"/>
        <v>1523</v>
      </c>
      <c r="AI77" s="39">
        <f t="shared" si="22"/>
        <v>0</v>
      </c>
      <c r="AJ77" s="39">
        <f t="shared" si="17"/>
        <v>0</v>
      </c>
      <c r="AK77" s="39">
        <f t="shared" si="18"/>
        <v>0</v>
      </c>
    </row>
    <row r="78" spans="1:40" s="3" customFormat="1" ht="27" customHeight="1" x14ac:dyDescent="0.15">
      <c r="A78" s="31"/>
      <c r="B78" s="83">
        <v>24</v>
      </c>
      <c r="C78" s="84"/>
      <c r="D78" s="125">
        <v>25</v>
      </c>
      <c r="E78" s="126"/>
      <c r="F78" s="125">
        <v>26</v>
      </c>
      <c r="G78" s="126"/>
      <c r="H78" s="125">
        <v>27</v>
      </c>
      <c r="I78" s="126"/>
      <c r="J78" s="88">
        <v>28</v>
      </c>
      <c r="K78" s="87"/>
      <c r="L78" s="68">
        <v>29</v>
      </c>
      <c r="M78" s="87"/>
      <c r="N78" s="65">
        <v>30</v>
      </c>
      <c r="O78" s="134"/>
      <c r="P78" s="11"/>
      <c r="S78" s="158" t="str">
        <f t="shared" si="20"/>
        <v/>
      </c>
      <c r="T78" s="159"/>
      <c r="U78" s="109"/>
      <c r="V78" s="154" t="str">
        <f t="shared" si="24"/>
        <v/>
      </c>
      <c r="W78" s="155"/>
      <c r="X78" s="156"/>
      <c r="Y78" s="151" t="str">
        <f t="shared" si="23"/>
        <v/>
      </c>
      <c r="Z78" s="152"/>
      <c r="AA78" s="153"/>
      <c r="AC78" s="44">
        <v>15</v>
      </c>
      <c r="AD78" s="44">
        <f t="shared" si="10"/>
        <v>24</v>
      </c>
      <c r="AE78" s="44">
        <v>15</v>
      </c>
      <c r="AF78" s="44">
        <f t="shared" si="9"/>
        <v>30</v>
      </c>
      <c r="AG78" s="39">
        <f t="shared" si="15"/>
        <v>1524</v>
      </c>
      <c r="AH78" s="39">
        <f t="shared" si="16"/>
        <v>1530</v>
      </c>
      <c r="AI78" s="39">
        <f t="shared" si="22"/>
        <v>0</v>
      </c>
      <c r="AJ78" s="39">
        <f t="shared" si="17"/>
        <v>0</v>
      </c>
      <c r="AK78" s="39">
        <f t="shared" si="18"/>
        <v>0</v>
      </c>
    </row>
    <row r="79" spans="1:40" s="3" customFormat="1" ht="27" customHeight="1" x14ac:dyDescent="0.15">
      <c r="A79" s="31"/>
      <c r="B79" s="93">
        <v>31</v>
      </c>
      <c r="C79" s="124"/>
      <c r="D79" s="80">
        <v>1</v>
      </c>
      <c r="E79" s="136"/>
      <c r="F79" s="82">
        <v>2</v>
      </c>
      <c r="G79" s="81"/>
      <c r="H79" s="144">
        <v>3</v>
      </c>
      <c r="I79" s="81"/>
      <c r="J79" s="144">
        <v>4</v>
      </c>
      <c r="K79" s="81"/>
      <c r="L79" s="59">
        <v>5</v>
      </c>
      <c r="M79" s="81"/>
      <c r="N79" s="122">
        <v>6</v>
      </c>
      <c r="O79" s="135"/>
      <c r="P79" s="11"/>
      <c r="S79" s="160" t="str">
        <f t="shared" si="20"/>
        <v/>
      </c>
      <c r="T79" s="161"/>
      <c r="U79" s="109"/>
      <c r="V79" s="151" t="str">
        <f>IF(AI79=1,IF(COUNTIF(B78:O78,"▽")+COUNTIF(B79:O79,"○")+COUNTIF(B80:O80,"△")+COUNTIF(B78:O78,"▼")+COUNTIF(B79:O79,"●")+COUNTIF(B80:O80,"▲")&gt;=2,2,COUNTIF(B78:O78,"▽")+COUNTIF(B79:O79,"○")+COUNTIF(B80:O80,"△")+COUNTIF(B78:O78,"▼")+COUNTIF(B79:O79,"●")+COUNTIF(B80:O80,"▲")),"")</f>
        <v/>
      </c>
      <c r="W79" s="152"/>
      <c r="X79" s="157"/>
      <c r="Y79" s="151" t="str">
        <f t="shared" si="23"/>
        <v/>
      </c>
      <c r="Z79" s="152"/>
      <c r="AA79" s="153"/>
      <c r="AC79" s="44">
        <v>15</v>
      </c>
      <c r="AD79" s="44">
        <f t="shared" si="10"/>
        <v>31</v>
      </c>
      <c r="AE79" s="44">
        <v>16</v>
      </c>
      <c r="AF79" s="44">
        <f t="shared" si="9"/>
        <v>6</v>
      </c>
      <c r="AG79" s="39">
        <f t="shared" si="15"/>
        <v>1531</v>
      </c>
      <c r="AH79" s="39">
        <f t="shared" si="16"/>
        <v>1606</v>
      </c>
      <c r="AI79" s="39">
        <f t="shared" si="22"/>
        <v>0</v>
      </c>
      <c r="AJ79" s="39">
        <f t="shared" si="17"/>
        <v>0</v>
      </c>
      <c r="AK79" s="39">
        <f t="shared" si="18"/>
        <v>0</v>
      </c>
    </row>
    <row r="80" spans="1:40" s="57" customFormat="1" x14ac:dyDescent="0.15">
      <c r="A80" s="46"/>
      <c r="B80" s="7" t="s">
        <v>16</v>
      </c>
      <c r="C80" s="51"/>
      <c r="D80" s="51"/>
      <c r="E80" s="51"/>
      <c r="F80" s="51"/>
      <c r="G80" s="51"/>
      <c r="H80" s="51"/>
      <c r="I80" s="51"/>
      <c r="J80" s="51"/>
      <c r="K80" s="51"/>
      <c r="L80" s="52"/>
      <c r="M80" s="52"/>
      <c r="N80" s="53"/>
      <c r="O80" s="53"/>
      <c r="P80" s="54"/>
      <c r="Q80" s="46"/>
      <c r="R80" s="46"/>
      <c r="S80" s="55"/>
      <c r="T80" s="55"/>
      <c r="U80" s="55"/>
      <c r="V80" s="55"/>
      <c r="W80" s="55"/>
      <c r="X80" s="55"/>
      <c r="Y80" s="55"/>
      <c r="Z80" s="55"/>
      <c r="AA80" s="55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33"/>
      <c r="AN80" s="3"/>
    </row>
    <row r="81" spans="1:40" s="57" customFormat="1" x14ac:dyDescent="0.15">
      <c r="A81" s="46"/>
      <c r="B81" s="7" t="s">
        <v>17</v>
      </c>
      <c r="C81" s="51"/>
      <c r="D81" s="51"/>
      <c r="E81" s="51"/>
      <c r="F81" s="51"/>
      <c r="G81" s="51"/>
      <c r="H81" s="51"/>
      <c r="I81" s="51"/>
      <c r="J81" s="51"/>
      <c r="K81" s="51"/>
      <c r="L81" s="52"/>
      <c r="M81" s="52"/>
      <c r="N81" s="53"/>
      <c r="O81" s="53"/>
      <c r="P81" s="54"/>
      <c r="Q81" s="46"/>
      <c r="R81" s="46"/>
      <c r="S81" s="55"/>
      <c r="T81" s="55"/>
      <c r="U81" s="55"/>
      <c r="V81" s="55"/>
      <c r="W81" s="55"/>
      <c r="X81" s="55"/>
      <c r="Y81" s="55"/>
      <c r="Z81" s="55"/>
      <c r="AA81" s="55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33"/>
      <c r="AN81" s="3"/>
    </row>
    <row r="82" spans="1:40" s="57" customFormat="1" x14ac:dyDescent="0.15">
      <c r="A82" s="46"/>
      <c r="B82" s="162" t="s">
        <v>86</v>
      </c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33"/>
      <c r="AN82" s="3"/>
    </row>
    <row r="83" spans="1:40" s="57" customFormat="1" x14ac:dyDescent="0.15">
      <c r="A83" s="46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33"/>
      <c r="AN83" s="3"/>
    </row>
    <row r="84" spans="1:40" s="57" customFormat="1" x14ac:dyDescent="0.15">
      <c r="A84" s="46"/>
      <c r="B84" s="7" t="s">
        <v>18</v>
      </c>
      <c r="C84" s="51"/>
      <c r="D84" s="51"/>
      <c r="E84" s="51"/>
      <c r="F84" s="51"/>
      <c r="G84" s="51"/>
      <c r="H84" s="51"/>
      <c r="I84" s="51"/>
      <c r="J84" s="51"/>
      <c r="K84" s="51"/>
      <c r="L84" s="52"/>
      <c r="M84" s="52"/>
      <c r="N84" s="53"/>
      <c r="O84" s="53"/>
      <c r="P84" s="54"/>
      <c r="Q84" s="46"/>
      <c r="R84" s="46"/>
      <c r="S84" s="55"/>
      <c r="T84" s="55"/>
      <c r="U84" s="55"/>
      <c r="V84" s="55"/>
      <c r="W84" s="55"/>
      <c r="X84" s="55"/>
      <c r="Y84" s="55"/>
      <c r="Z84" s="55"/>
      <c r="AA84" s="55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33"/>
      <c r="AN84" s="3"/>
    </row>
    <row r="85" spans="1:40" s="57" customFormat="1" x14ac:dyDescent="0.15">
      <c r="A85" s="46"/>
      <c r="B85" s="163" t="s">
        <v>23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33"/>
      <c r="AN85" s="3"/>
    </row>
    <row r="86" spans="1:40" s="3" customFormat="1" x14ac:dyDescent="0.15">
      <c r="A86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3"/>
    </row>
    <row r="87" spans="1:40" s="3" customFormat="1" x14ac:dyDescent="0.15">
      <c r="A87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3"/>
    </row>
    <row r="88" spans="1:40" s="3" customFormat="1" x14ac:dyDescent="0.15">
      <c r="A88"/>
      <c r="Q88"/>
      <c r="R88"/>
      <c r="S88" s="5"/>
      <c r="T88" s="5"/>
      <c r="U88" s="5"/>
      <c r="V88" s="5"/>
      <c r="W88" s="5"/>
      <c r="X88" s="5"/>
      <c r="Y88" s="5"/>
      <c r="Z88" s="5"/>
      <c r="AA88" s="5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3"/>
    </row>
    <row r="89" spans="1:40" s="3" customFormat="1" x14ac:dyDescent="0.15">
      <c r="A89"/>
      <c r="Q89"/>
      <c r="R89"/>
      <c r="S89" s="5"/>
      <c r="T89" s="5"/>
      <c r="U89" s="5"/>
      <c r="V89" s="5"/>
      <c r="W89" s="5"/>
      <c r="X89" s="5"/>
      <c r="Y89" s="5"/>
      <c r="Z89" s="5"/>
      <c r="AA89" s="5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3"/>
    </row>
    <row r="90" spans="1:40" s="3" customFormat="1" x14ac:dyDescent="0.15">
      <c r="A90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47"/>
      <c r="M90" s="47"/>
      <c r="N90" s="48"/>
      <c r="O90" s="48"/>
      <c r="P90" s="11"/>
      <c r="Q90"/>
      <c r="R90"/>
      <c r="S90" s="5"/>
      <c r="T90" s="5"/>
      <c r="U90" s="5"/>
      <c r="V90" s="5"/>
      <c r="W90" s="5"/>
      <c r="X90" s="5"/>
      <c r="Y90" s="5"/>
      <c r="Z90" s="5"/>
      <c r="AA90" s="5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</row>
    <row r="91" spans="1:40" s="3" customFormat="1" x14ac:dyDescent="0.15">
      <c r="A91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47"/>
      <c r="M91" s="47"/>
      <c r="N91" s="48"/>
      <c r="O91" s="48"/>
      <c r="P91" s="11"/>
      <c r="Q91"/>
      <c r="R91"/>
      <c r="S91" s="5"/>
      <c r="T91" s="5"/>
      <c r="U91" s="5"/>
      <c r="V91" s="5"/>
      <c r="W91" s="5"/>
      <c r="X91" s="5"/>
      <c r="Y91" s="5"/>
      <c r="Z91" s="5"/>
      <c r="AA91" s="5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3"/>
    </row>
    <row r="92" spans="1:40" s="3" customFormat="1" x14ac:dyDescent="0.15">
      <c r="A92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47"/>
      <c r="M92" s="47"/>
      <c r="N92" s="48"/>
      <c r="O92" s="48"/>
      <c r="P92" s="11"/>
      <c r="Q92"/>
      <c r="R92"/>
      <c r="S92" s="5"/>
      <c r="T92" s="5"/>
      <c r="U92" s="5"/>
      <c r="V92" s="5"/>
      <c r="W92" s="5"/>
      <c r="X92" s="5"/>
      <c r="Y92" s="5"/>
      <c r="Z92" s="5"/>
      <c r="AA92" s="5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3"/>
    </row>
    <row r="93" spans="1:40" s="3" customFormat="1" x14ac:dyDescent="0.15">
      <c r="A93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47"/>
      <c r="M93" s="47"/>
      <c r="N93" s="48"/>
      <c r="O93" s="48"/>
      <c r="P93" s="11"/>
      <c r="Q93"/>
      <c r="R93"/>
      <c r="S93" s="5"/>
      <c r="T93" s="5"/>
      <c r="U93" s="5"/>
      <c r="V93" s="5"/>
      <c r="W93" s="5"/>
      <c r="X93" s="5"/>
      <c r="Y93" s="5"/>
      <c r="Z93" s="5"/>
      <c r="AA93" s="5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3"/>
    </row>
    <row r="94" spans="1:40" x14ac:dyDescent="0.15">
      <c r="AN94" s="3"/>
    </row>
    <row r="95" spans="1:40" x14ac:dyDescent="0.15">
      <c r="AN95" s="3"/>
    </row>
    <row r="96" spans="1:40" x14ac:dyDescent="0.15">
      <c r="AN96" s="3"/>
    </row>
    <row r="97" spans="39:40" x14ac:dyDescent="0.15">
      <c r="AN97" s="3"/>
    </row>
    <row r="98" spans="39:40" x14ac:dyDescent="0.15">
      <c r="AN98" s="3"/>
    </row>
    <row r="99" spans="39:40" x14ac:dyDescent="0.15">
      <c r="AN99" s="3"/>
    </row>
    <row r="100" spans="39:40" x14ac:dyDescent="0.15">
      <c r="AN100" s="3"/>
    </row>
    <row r="101" spans="39:40" x14ac:dyDescent="0.15">
      <c r="AN101" s="3"/>
    </row>
    <row r="102" spans="39:40" x14ac:dyDescent="0.15">
      <c r="AN102" s="3"/>
    </row>
    <row r="103" spans="39:40" x14ac:dyDescent="0.15">
      <c r="AN103" s="3"/>
    </row>
    <row r="104" spans="39:40" x14ac:dyDescent="0.15">
      <c r="AM104" s="57"/>
      <c r="AN104" s="57"/>
    </row>
    <row r="105" spans="39:40" x14ac:dyDescent="0.15">
      <c r="AM105" s="57"/>
      <c r="AN105" s="57"/>
    </row>
    <row r="106" spans="39:40" x14ac:dyDescent="0.15">
      <c r="AM106" s="57"/>
      <c r="AN106" s="57"/>
    </row>
    <row r="107" spans="39:40" x14ac:dyDescent="0.15">
      <c r="AM107" s="57"/>
      <c r="AN107" s="57"/>
    </row>
    <row r="108" spans="39:40" x14ac:dyDescent="0.15">
      <c r="AM108" s="57"/>
      <c r="AN108" s="57"/>
    </row>
    <row r="109" spans="39:40" x14ac:dyDescent="0.15">
      <c r="AM109" s="57"/>
      <c r="AN109" s="57"/>
    </row>
    <row r="110" spans="39:40" x14ac:dyDescent="0.15">
      <c r="AN110" s="3"/>
    </row>
    <row r="111" spans="39:40" x14ac:dyDescent="0.15">
      <c r="AN111" s="3"/>
    </row>
    <row r="112" spans="39:40" x14ac:dyDescent="0.15">
      <c r="AN112" s="3"/>
    </row>
    <row r="113" spans="40:40" x14ac:dyDescent="0.15">
      <c r="AN113" s="3"/>
    </row>
    <row r="114" spans="40:40" x14ac:dyDescent="0.15">
      <c r="AN114" s="3"/>
    </row>
    <row r="115" spans="40:40" x14ac:dyDescent="0.15">
      <c r="AN115" s="3"/>
    </row>
    <row r="116" spans="40:40" x14ac:dyDescent="0.15">
      <c r="AN116" s="3"/>
    </row>
    <row r="117" spans="40:40" x14ac:dyDescent="0.15">
      <c r="AN117" s="3"/>
    </row>
  </sheetData>
  <dataConsolidate/>
  <mergeCells count="200">
    <mergeCell ref="A2:O2"/>
    <mergeCell ref="Q2:AA2"/>
    <mergeCell ref="Y5:AA5"/>
    <mergeCell ref="H6:K6"/>
    <mergeCell ref="Y6:AA7"/>
    <mergeCell ref="B7:P9"/>
    <mergeCell ref="Q7:R7"/>
    <mergeCell ref="T7:U7"/>
    <mergeCell ref="H14:J14"/>
    <mergeCell ref="A17:H19"/>
    <mergeCell ref="Q18:U20"/>
    <mergeCell ref="V18:AA18"/>
    <mergeCell ref="V19:X20"/>
    <mergeCell ref="Y19:AA20"/>
    <mergeCell ref="H10:K10"/>
    <mergeCell ref="R10:V11"/>
    <mergeCell ref="W10:AA11"/>
    <mergeCell ref="H12:K12"/>
    <mergeCell ref="R12:V13"/>
    <mergeCell ref="W12:AA13"/>
    <mergeCell ref="Q21:U21"/>
    <mergeCell ref="V21:X21"/>
    <mergeCell ref="Y21:AA21"/>
    <mergeCell ref="B24:C25"/>
    <mergeCell ref="D24:E25"/>
    <mergeCell ref="F24:G25"/>
    <mergeCell ref="H24:I25"/>
    <mergeCell ref="J24:K25"/>
    <mergeCell ref="L24:M25"/>
    <mergeCell ref="N24:O25"/>
    <mergeCell ref="AP26:AQ26"/>
    <mergeCell ref="S27:T27"/>
    <mergeCell ref="V27:X27"/>
    <mergeCell ref="Y27:AA27"/>
    <mergeCell ref="S28:T28"/>
    <mergeCell ref="V28:X28"/>
    <mergeCell ref="Y28:AA28"/>
    <mergeCell ref="S24:U25"/>
    <mergeCell ref="V24:X25"/>
    <mergeCell ref="Y24:AA25"/>
    <mergeCell ref="AC24:AD24"/>
    <mergeCell ref="AE24:AF24"/>
    <mergeCell ref="S26:T26"/>
    <mergeCell ref="V26:X26"/>
    <mergeCell ref="Y26:AA26"/>
    <mergeCell ref="S31:T31"/>
    <mergeCell ref="V31:X31"/>
    <mergeCell ref="Y31:AA31"/>
    <mergeCell ref="S32:T32"/>
    <mergeCell ref="V32:X32"/>
    <mergeCell ref="Y32:AA32"/>
    <mergeCell ref="S29:T29"/>
    <mergeCell ref="V29:X29"/>
    <mergeCell ref="Y29:AA29"/>
    <mergeCell ref="S30:T30"/>
    <mergeCell ref="V30:X30"/>
    <mergeCell ref="Y30:AA30"/>
    <mergeCell ref="S35:T35"/>
    <mergeCell ref="V35:X35"/>
    <mergeCell ref="Y35:AA35"/>
    <mergeCell ref="S36:T36"/>
    <mergeCell ref="V36:X36"/>
    <mergeCell ref="Y36:AA36"/>
    <mergeCell ref="S33:T33"/>
    <mergeCell ref="V33:X33"/>
    <mergeCell ref="Y33:AA33"/>
    <mergeCell ref="S34:T34"/>
    <mergeCell ref="V34:X34"/>
    <mergeCell ref="Y34:AA34"/>
    <mergeCell ref="S39:T39"/>
    <mergeCell ref="V39:X39"/>
    <mergeCell ref="Y39:AA39"/>
    <mergeCell ref="S40:T40"/>
    <mergeCell ref="V40:X40"/>
    <mergeCell ref="Y40:AA40"/>
    <mergeCell ref="S37:T37"/>
    <mergeCell ref="V37:X37"/>
    <mergeCell ref="Y37:AA37"/>
    <mergeCell ref="S38:T38"/>
    <mergeCell ref="V38:X38"/>
    <mergeCell ref="Y38:AA38"/>
    <mergeCell ref="S43:T43"/>
    <mergeCell ref="V43:X43"/>
    <mergeCell ref="Y43:AA43"/>
    <mergeCell ref="S44:T44"/>
    <mergeCell ref="V44:X44"/>
    <mergeCell ref="Y44:AA44"/>
    <mergeCell ref="S41:T41"/>
    <mergeCell ref="V41:X41"/>
    <mergeCell ref="Y41:AA41"/>
    <mergeCell ref="S42:T42"/>
    <mergeCell ref="V42:X42"/>
    <mergeCell ref="Y42:AA42"/>
    <mergeCell ref="S47:T47"/>
    <mergeCell ref="V47:X47"/>
    <mergeCell ref="Y47:AA47"/>
    <mergeCell ref="S48:T48"/>
    <mergeCell ref="V48:X48"/>
    <mergeCell ref="Y48:AA48"/>
    <mergeCell ref="S45:T45"/>
    <mergeCell ref="V45:X45"/>
    <mergeCell ref="Y45:AA45"/>
    <mergeCell ref="S46:T46"/>
    <mergeCell ref="V46:X46"/>
    <mergeCell ref="Y46:AA46"/>
    <mergeCell ref="S51:T51"/>
    <mergeCell ref="V51:X51"/>
    <mergeCell ref="Y51:AA51"/>
    <mergeCell ref="S52:T52"/>
    <mergeCell ref="V52:X52"/>
    <mergeCell ref="Y52:AA52"/>
    <mergeCell ref="S49:T49"/>
    <mergeCell ref="V49:X49"/>
    <mergeCell ref="Y49:AA49"/>
    <mergeCell ref="S50:T50"/>
    <mergeCell ref="V50:X50"/>
    <mergeCell ref="Y50:AA50"/>
    <mergeCell ref="S59:T59"/>
    <mergeCell ref="S60:T60"/>
    <mergeCell ref="S57:T57"/>
    <mergeCell ref="S58:T58"/>
    <mergeCell ref="B82:AA83"/>
    <mergeCell ref="B85:AA85"/>
    <mergeCell ref="S55:T55"/>
    <mergeCell ref="S56:T56"/>
    <mergeCell ref="S53:T53"/>
    <mergeCell ref="V53:X53"/>
    <mergeCell ref="Y53:AA53"/>
    <mergeCell ref="S54:T54"/>
    <mergeCell ref="V54:X54"/>
    <mergeCell ref="Y54:AA54"/>
    <mergeCell ref="S65:T65"/>
    <mergeCell ref="S66:T66"/>
    <mergeCell ref="V65:X65"/>
    <mergeCell ref="V66:X66"/>
    <mergeCell ref="S63:T63"/>
    <mergeCell ref="S64:T64"/>
    <mergeCell ref="V64:X64"/>
    <mergeCell ref="S61:T61"/>
    <mergeCell ref="S62:T62"/>
    <mergeCell ref="S71:T71"/>
    <mergeCell ref="S72:T72"/>
    <mergeCell ref="V71:X71"/>
    <mergeCell ref="V72:X72"/>
    <mergeCell ref="S69:T69"/>
    <mergeCell ref="S70:T70"/>
    <mergeCell ref="V69:X69"/>
    <mergeCell ref="V70:X70"/>
    <mergeCell ref="S67:T67"/>
    <mergeCell ref="S68:T68"/>
    <mergeCell ref="V67:X67"/>
    <mergeCell ref="V68:X68"/>
    <mergeCell ref="S77:T77"/>
    <mergeCell ref="S79:T79"/>
    <mergeCell ref="S78:T78"/>
    <mergeCell ref="S75:T75"/>
    <mergeCell ref="S76:T76"/>
    <mergeCell ref="V75:X75"/>
    <mergeCell ref="V76:X76"/>
    <mergeCell ref="S73:T73"/>
    <mergeCell ref="S74:T74"/>
    <mergeCell ref="V73:X73"/>
    <mergeCell ref="V74:X74"/>
    <mergeCell ref="V77:X77"/>
    <mergeCell ref="V78:X78"/>
    <mergeCell ref="V79:X79"/>
    <mergeCell ref="Y63:AA63"/>
    <mergeCell ref="Y64:AA64"/>
    <mergeCell ref="Y65:AA65"/>
    <mergeCell ref="Y66:AA66"/>
    <mergeCell ref="Y55:AA55"/>
    <mergeCell ref="Y56:AA56"/>
    <mergeCell ref="Y57:AA57"/>
    <mergeCell ref="Y58:AA58"/>
    <mergeCell ref="Y59:AA59"/>
    <mergeCell ref="Y60:AA60"/>
    <mergeCell ref="Y79:AA79"/>
    <mergeCell ref="V55:X55"/>
    <mergeCell ref="V56:X56"/>
    <mergeCell ref="V57:X57"/>
    <mergeCell ref="V58:X58"/>
    <mergeCell ref="V59:X59"/>
    <mergeCell ref="V60:X60"/>
    <mergeCell ref="V61:X61"/>
    <mergeCell ref="V62:X62"/>
    <mergeCell ref="V63:X63"/>
    <mergeCell ref="Y73:AA73"/>
    <mergeCell ref="Y74:AA74"/>
    <mergeCell ref="Y75:AA75"/>
    <mergeCell ref="Y76:AA76"/>
    <mergeCell ref="Y77:AA77"/>
    <mergeCell ref="Y78:AA78"/>
    <mergeCell ref="Y67:AA67"/>
    <mergeCell ref="Y68:AA68"/>
    <mergeCell ref="Y69:AA69"/>
    <mergeCell ref="Y70:AA70"/>
    <mergeCell ref="Y71:AA71"/>
    <mergeCell ref="Y72:AA72"/>
    <mergeCell ref="Y61:AA61"/>
    <mergeCell ref="Y62:AA62"/>
  </mergeCells>
  <phoneticPr fontId="3"/>
  <dataValidations count="5">
    <dataValidation imeMode="off" allowBlank="1" showInputMessage="1" showErrorMessage="1" sqref="H10:K10 H12:K12"/>
    <dataValidation operator="lessThanOrEqual" allowBlank="1" showInputMessage="1" showErrorMessage="1" errorTitle="数式が入力されています。" error="数字を手入力しないでください。" promptTitle="数式が入力されています。" prompt="手入力しないでください。" sqref="Y6:AA7"/>
    <dataValidation allowBlank="1" showErrorMessage="1" errorTitle="プルダウンより選択" sqref="H6:K6"/>
    <dataValidation type="list" allowBlank="1" showInputMessage="1" showErrorMessage="1" sqref="E11">
      <formula1>$AM$26:$AM$27</formula1>
    </dataValidation>
    <dataValidation type="list" allowBlank="1" showInputMessage="1" showErrorMessage="1" sqref="O26:O79 C26:C79 M26:M79 K26:K79 G26:G79 E26:E79 I26:I79">
      <formula1>$AM$25:$AM$32</formula1>
    </dataValidation>
  </dataValidations>
  <pageMargins left="0.59055118110236227" right="0.39370078740157483" top="0.55118110236220474" bottom="0.35433070866141736" header="0.31496062992125984" footer="0.31496062992125984"/>
  <pageSetup paperSize="9" scale="99" orientation="portrait" r:id="rId1"/>
  <headerFooter>
    <oddHeader>&amp;R別紙１</oddHeader>
  </headerFooter>
  <rowBreaks count="2" manualBreakCount="2">
    <brk id="44" max="26" man="1"/>
    <brk id="63" max="2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Q92"/>
  <sheetViews>
    <sheetView view="pageBreakPreview" topLeftCell="A7" zoomScale="140" zoomScaleNormal="85" zoomScaleSheetLayoutView="140" workbookViewId="0">
      <selection activeCell="N6" sqref="N6"/>
    </sheetView>
  </sheetViews>
  <sheetFormatPr defaultRowHeight="13.5" x14ac:dyDescent="0.15"/>
  <cols>
    <col min="1" max="1" width="4.875" customWidth="1"/>
    <col min="2" max="2" width="3" style="4" customWidth="1"/>
    <col min="3" max="3" width="3.625" style="4" customWidth="1"/>
    <col min="4" max="4" width="3" style="4" customWidth="1"/>
    <col min="5" max="5" width="3.625" style="4" customWidth="1"/>
    <col min="6" max="6" width="3" style="4" customWidth="1"/>
    <col min="7" max="7" width="3.625" style="4" customWidth="1"/>
    <col min="8" max="8" width="3" style="4" customWidth="1"/>
    <col min="9" max="9" width="3.625" style="4" customWidth="1"/>
    <col min="10" max="10" width="3" style="4" customWidth="1"/>
    <col min="11" max="11" width="3.625" style="4" customWidth="1"/>
    <col min="12" max="12" width="3" style="4" customWidth="1"/>
    <col min="13" max="13" width="3.625" style="4" customWidth="1"/>
    <col min="14" max="14" width="3" style="4" customWidth="1"/>
    <col min="15" max="15" width="3.625" style="4" customWidth="1"/>
    <col min="16" max="16" width="3.125" style="5" customWidth="1"/>
    <col min="17" max="18" width="3.875" customWidth="1"/>
    <col min="19" max="27" width="3.625" style="5" customWidth="1"/>
    <col min="28" max="38" width="5.5" style="32" hidden="1" customWidth="1"/>
    <col min="39" max="39" width="6" style="33" hidden="1" customWidth="1"/>
    <col min="40" max="40" width="24.75" hidden="1" customWidth="1"/>
    <col min="41" max="41" width="9" hidden="1" customWidth="1"/>
    <col min="42" max="42" width="29.75" customWidth="1"/>
  </cols>
  <sheetData>
    <row r="1" spans="1:40" s="20" customFormat="1" ht="18" customHeight="1" x14ac:dyDescent="0.15">
      <c r="A1" s="18" t="s">
        <v>21</v>
      </c>
      <c r="B1" s="19"/>
      <c r="C1" s="19"/>
      <c r="D1" s="19"/>
      <c r="E1" s="19"/>
      <c r="F1" s="19"/>
      <c r="G1" s="19"/>
      <c r="H1" s="19"/>
      <c r="I1" s="78" t="s">
        <v>31</v>
      </c>
      <c r="K1" s="19"/>
      <c r="L1" s="19"/>
      <c r="M1" s="19"/>
      <c r="N1" s="19"/>
      <c r="O1" s="19"/>
      <c r="P1" s="19"/>
      <c r="S1" s="21"/>
      <c r="T1" s="21"/>
      <c r="U1" s="21"/>
      <c r="V1" s="21"/>
      <c r="W1" s="21"/>
      <c r="X1" s="21"/>
      <c r="Y1" s="21"/>
      <c r="Z1" s="21"/>
      <c r="AA1" s="21"/>
      <c r="AB1" s="32" t="s">
        <v>33</v>
      </c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3"/>
    </row>
    <row r="2" spans="1:40" s="16" customFormat="1" ht="18" customHeight="1" x14ac:dyDescent="0.15">
      <c r="A2" s="249" t="s">
        <v>22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1"/>
      <c r="P2" s="15"/>
      <c r="Q2" s="252" t="s">
        <v>53</v>
      </c>
      <c r="R2" s="253"/>
      <c r="S2" s="253"/>
      <c r="T2" s="253"/>
      <c r="U2" s="253"/>
      <c r="V2" s="253"/>
      <c r="W2" s="253"/>
      <c r="X2" s="253"/>
      <c r="Y2" s="253"/>
      <c r="Z2" s="253"/>
      <c r="AA2" s="254"/>
      <c r="AB2" s="32"/>
      <c r="AC2" s="96" t="s">
        <v>34</v>
      </c>
    </row>
    <row r="3" spans="1:40" s="17" customFormat="1" ht="6" customHeight="1" x14ac:dyDescent="0.15">
      <c r="A3" s="50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5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37"/>
      <c r="AC3" s="95" t="s">
        <v>35</v>
      </c>
      <c r="AD3" s="37"/>
      <c r="AE3" s="37"/>
      <c r="AF3" s="37"/>
      <c r="AG3" s="37"/>
      <c r="AH3" s="37"/>
      <c r="AI3" s="37"/>
      <c r="AJ3" s="37"/>
      <c r="AK3" s="37"/>
      <c r="AL3" s="37"/>
      <c r="AM3" s="38"/>
    </row>
    <row r="4" spans="1:40" ht="12.75" customHeight="1" x14ac:dyDescent="0.15">
      <c r="A4" s="2" t="s">
        <v>84</v>
      </c>
      <c r="D4" s="6"/>
      <c r="E4" s="7"/>
      <c r="P4" s="4"/>
      <c r="Q4" s="23" t="s">
        <v>54</v>
      </c>
      <c r="R4" s="23"/>
      <c r="S4" s="24"/>
      <c r="T4" s="24"/>
      <c r="U4" s="24"/>
      <c r="AC4" s="97" t="s">
        <v>37</v>
      </c>
    </row>
    <row r="5" spans="1:40" ht="12.75" customHeight="1" x14ac:dyDescent="0.15">
      <c r="P5" s="4"/>
      <c r="Y5" s="255" t="s">
        <v>54</v>
      </c>
      <c r="Z5" s="255"/>
      <c r="AA5" s="255"/>
      <c r="AC5" s="97" t="s">
        <v>36</v>
      </c>
    </row>
    <row r="6" spans="1:40" ht="12.75" customHeight="1" x14ac:dyDescent="0.15">
      <c r="B6" s="4" t="s">
        <v>85</v>
      </c>
      <c r="D6" s="6"/>
      <c r="H6" s="256" t="s">
        <v>74</v>
      </c>
      <c r="I6" s="257"/>
      <c r="J6" s="257"/>
      <c r="K6" s="258"/>
      <c r="P6" s="4"/>
      <c r="Q6" s="105" t="s">
        <v>55</v>
      </c>
      <c r="R6" s="106"/>
      <c r="T6" s="107" t="s">
        <v>52</v>
      </c>
      <c r="U6" s="107"/>
      <c r="V6" s="9"/>
      <c r="W6" s="9"/>
      <c r="Y6" s="259">
        <f>ROUNDDOWN(Q7/T7,3)</f>
        <v>0.29299999999999998</v>
      </c>
      <c r="Z6" s="259"/>
      <c r="AA6" s="259"/>
      <c r="AC6" s="34" t="s">
        <v>8</v>
      </c>
      <c r="AD6" s="35"/>
      <c r="AE6" s="35"/>
      <c r="AF6" s="35"/>
      <c r="AG6" s="35"/>
      <c r="AH6" s="35"/>
      <c r="AI6" s="35"/>
      <c r="AJ6" s="35"/>
      <c r="AK6" s="36"/>
      <c r="AM6" s="102" t="s">
        <v>24</v>
      </c>
      <c r="AN6" s="103"/>
    </row>
    <row r="7" spans="1:40" ht="12.75" customHeight="1" x14ac:dyDescent="0.15">
      <c r="B7" s="260" t="s">
        <v>83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1">
        <f>V21</f>
        <v>27</v>
      </c>
      <c r="R7" s="261"/>
      <c r="S7" s="26" t="s">
        <v>13</v>
      </c>
      <c r="T7" s="262">
        <f>Q21</f>
        <v>92</v>
      </c>
      <c r="U7" s="262"/>
      <c r="V7" s="5" t="s">
        <v>57</v>
      </c>
      <c r="W7" s="110">
        <v>100</v>
      </c>
      <c r="X7" s="27" t="s">
        <v>14</v>
      </c>
      <c r="Y7" s="259"/>
      <c r="Z7" s="259"/>
      <c r="AA7" s="259"/>
      <c r="AL7" s="33"/>
      <c r="AM7" s="104"/>
    </row>
    <row r="8" spans="1:40" ht="12.75" customHeight="1" x14ac:dyDescent="0.15">
      <c r="A8" s="2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AA8" s="49"/>
      <c r="AC8" s="58">
        <f>+MONTH(H10)</f>
        <v>6</v>
      </c>
      <c r="AD8" s="4" t="s">
        <v>10</v>
      </c>
      <c r="AE8" s="58">
        <f>DAY(H10)</f>
        <v>23</v>
      </c>
      <c r="AF8" s="4" t="s">
        <v>5</v>
      </c>
      <c r="AG8" s="40">
        <f>IF(AC8&lt;=3,1200+AC8*100+AE8,AC8*100+AE8)</f>
        <v>623</v>
      </c>
      <c r="AH8" s="39"/>
      <c r="AI8" s="39"/>
      <c r="AJ8" s="39"/>
      <c r="AK8" s="39"/>
      <c r="AL8" s="39"/>
      <c r="AM8" s="104"/>
      <c r="AN8" s="111" t="s">
        <v>73</v>
      </c>
    </row>
    <row r="9" spans="1:40" ht="12.75" customHeight="1" thickBot="1" x14ac:dyDescent="0.2">
      <c r="A9" s="2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R9" s="23"/>
      <c r="S9" s="24"/>
      <c r="T9" s="24"/>
      <c r="U9" s="24"/>
      <c r="V9" s="25"/>
      <c r="W9" s="25"/>
      <c r="X9" s="25"/>
      <c r="AC9" s="4"/>
      <c r="AD9" s="4"/>
      <c r="AE9" s="4"/>
      <c r="AF9" s="4"/>
      <c r="AG9" s="39"/>
      <c r="AH9" s="39"/>
      <c r="AI9" s="39"/>
      <c r="AJ9" s="39"/>
      <c r="AK9" s="39"/>
      <c r="AL9" s="39"/>
      <c r="AM9" s="111"/>
      <c r="AN9" s="113" t="s">
        <v>74</v>
      </c>
    </row>
    <row r="10" spans="1:40" ht="12.75" customHeight="1" thickTop="1" x14ac:dyDescent="0.15">
      <c r="A10" s="2"/>
      <c r="B10" s="4" t="s">
        <v>61</v>
      </c>
      <c r="D10" s="6"/>
      <c r="H10" s="232">
        <v>44370</v>
      </c>
      <c r="I10" s="233"/>
      <c r="J10" s="233"/>
      <c r="K10" s="234"/>
      <c r="L10" s="4" t="s">
        <v>67</v>
      </c>
      <c r="P10" s="4"/>
      <c r="R10" s="235" t="s">
        <v>65</v>
      </c>
      <c r="S10" s="236"/>
      <c r="T10" s="236"/>
      <c r="U10" s="236"/>
      <c r="V10" s="236"/>
      <c r="W10" s="236" t="s">
        <v>66</v>
      </c>
      <c r="X10" s="236"/>
      <c r="Y10" s="236"/>
      <c r="Z10" s="236"/>
      <c r="AA10" s="239"/>
      <c r="AC10" s="58">
        <f>+MONTH(H12)</f>
        <v>9</v>
      </c>
      <c r="AD10" s="4" t="s">
        <v>10</v>
      </c>
      <c r="AE10" s="58">
        <f>DAY(H12)</f>
        <v>28</v>
      </c>
      <c r="AF10" s="4" t="s">
        <v>5</v>
      </c>
      <c r="AH10" s="40">
        <f>IF(AC10&lt;=3,1200+AC10*100+AE10,AC10*100+AE10)</f>
        <v>928</v>
      </c>
      <c r="AI10" s="39"/>
      <c r="AJ10" s="39"/>
      <c r="AK10" s="39"/>
      <c r="AL10" s="39"/>
      <c r="AN10" s="113"/>
    </row>
    <row r="11" spans="1:40" ht="12.75" customHeight="1" x14ac:dyDescent="0.15">
      <c r="A11" s="2"/>
      <c r="D11" s="6"/>
      <c r="E11" s="7"/>
      <c r="P11" s="4"/>
      <c r="R11" s="237"/>
      <c r="S11" s="238"/>
      <c r="T11" s="238"/>
      <c r="U11" s="238"/>
      <c r="V11" s="238"/>
      <c r="W11" s="238"/>
      <c r="X11" s="238"/>
      <c r="Y11" s="238"/>
      <c r="Z11" s="238"/>
      <c r="AA11" s="240"/>
      <c r="AD11" s="39"/>
      <c r="AE11" s="39"/>
      <c r="AF11" s="39"/>
      <c r="AH11" s="39"/>
      <c r="AI11" s="39"/>
      <c r="AJ11" s="39"/>
      <c r="AK11" s="39"/>
      <c r="AL11" s="39"/>
    </row>
    <row r="12" spans="1:40" ht="12.75" customHeight="1" x14ac:dyDescent="0.15">
      <c r="A12" s="2"/>
      <c r="B12" s="4" t="s">
        <v>82</v>
      </c>
      <c r="D12" s="6"/>
      <c r="E12" s="7"/>
      <c r="H12" s="232">
        <v>44467</v>
      </c>
      <c r="I12" s="233"/>
      <c r="J12" s="233"/>
      <c r="K12" s="234"/>
      <c r="L12" s="4" t="s">
        <v>67</v>
      </c>
      <c r="P12" s="4"/>
      <c r="R12" s="241" t="str">
        <f>+IF(Y6&gt;=0.285,"４週８休",IF(Y6&gt;=0.25,"４週７休",IF(Y6&gt;=0.214,IF(H6="受注者希望","４週６休","ＮＧ"),"ＮＧ")))</f>
        <v>４週８休</v>
      </c>
      <c r="S12" s="242"/>
      <c r="T12" s="242"/>
      <c r="U12" s="242"/>
      <c r="V12" s="242"/>
      <c r="W12" s="245" t="str">
        <f>+IF(Y21="○","達成","ＮＧ")</f>
        <v>ＮＧ</v>
      </c>
      <c r="X12" s="245"/>
      <c r="Y12" s="245"/>
      <c r="Z12" s="245"/>
      <c r="AA12" s="246"/>
      <c r="AC12" s="114">
        <v>0.28499999999999998</v>
      </c>
      <c r="AD12" s="32" t="s">
        <v>75</v>
      </c>
      <c r="AE12" s="32" t="s">
        <v>76</v>
      </c>
      <c r="AL12" s="33"/>
      <c r="AM12" s="32"/>
    </row>
    <row r="13" spans="1:40" ht="12.75" customHeight="1" thickBot="1" x14ac:dyDescent="0.2">
      <c r="D13" s="6"/>
      <c r="E13" s="7"/>
      <c r="P13" s="4"/>
      <c r="Q13" s="23"/>
      <c r="R13" s="243"/>
      <c r="S13" s="244"/>
      <c r="T13" s="244"/>
      <c r="U13" s="244"/>
      <c r="V13" s="244"/>
      <c r="W13" s="247"/>
      <c r="X13" s="247"/>
      <c r="Y13" s="247"/>
      <c r="Z13" s="247"/>
      <c r="AA13" s="248"/>
      <c r="AC13" s="114">
        <v>0.25</v>
      </c>
      <c r="AD13" s="32" t="s">
        <v>75</v>
      </c>
      <c r="AE13" s="32" t="s">
        <v>77</v>
      </c>
      <c r="AL13" s="33"/>
      <c r="AM13" s="32"/>
    </row>
    <row r="14" spans="1:40" ht="12.75" customHeight="1" thickTop="1" x14ac:dyDescent="0.15">
      <c r="B14" s="4" t="s">
        <v>62</v>
      </c>
      <c r="D14" s="6"/>
      <c r="E14" s="7"/>
      <c r="H14" s="263">
        <f>H12-H10</f>
        <v>97</v>
      </c>
      <c r="I14" s="263"/>
      <c r="J14" s="263"/>
      <c r="K14" s="4" t="s">
        <v>5</v>
      </c>
      <c r="P14" s="4"/>
      <c r="R14" s="9"/>
      <c r="S14" s="9"/>
      <c r="T14" s="9"/>
      <c r="U14" s="9"/>
      <c r="V14" s="9"/>
      <c r="W14" s="9"/>
      <c r="X14" s="17"/>
      <c r="Y14" s="112"/>
      <c r="Z14" s="112"/>
      <c r="AA14" s="112"/>
      <c r="AC14" s="115">
        <v>0.214</v>
      </c>
      <c r="AD14" s="32" t="s">
        <v>75</v>
      </c>
      <c r="AE14" s="32" t="s">
        <v>78</v>
      </c>
      <c r="AL14" s="33"/>
      <c r="AM14" s="32"/>
    </row>
    <row r="15" spans="1:40" ht="12.75" customHeight="1" x14ac:dyDescent="0.15"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4"/>
      <c r="Q15" s="30"/>
      <c r="R15" s="45"/>
      <c r="S15" s="26"/>
      <c r="T15" s="26"/>
      <c r="U15" s="27"/>
      <c r="V15" s="27"/>
      <c r="W15" s="27"/>
      <c r="Y15" s="112"/>
      <c r="Z15" s="112"/>
      <c r="AA15" s="112"/>
      <c r="AL15" s="33"/>
      <c r="AM15" s="32"/>
    </row>
    <row r="16" spans="1:40" ht="13.5" customHeight="1" x14ac:dyDescent="0.15">
      <c r="A16" s="2" t="s">
        <v>30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4"/>
    </row>
    <row r="17" spans="1:43" ht="13.5" customHeight="1" x14ac:dyDescent="0.15">
      <c r="A17" s="207" t="s">
        <v>72</v>
      </c>
      <c r="B17" s="207"/>
      <c r="C17" s="207"/>
      <c r="D17" s="207"/>
      <c r="E17" s="207"/>
      <c r="F17" s="207"/>
      <c r="G17" s="207"/>
      <c r="H17" s="207"/>
      <c r="P17" s="4"/>
      <c r="Q17" t="s">
        <v>9</v>
      </c>
      <c r="S17" s="12"/>
      <c r="T17" s="12"/>
      <c r="U17" s="12"/>
      <c r="V17" s="13"/>
      <c r="W17" s="13"/>
      <c r="X17" s="13"/>
      <c r="Y17" s="13"/>
      <c r="Z17" s="13"/>
      <c r="AA17" s="13"/>
    </row>
    <row r="18" spans="1:43" ht="13.5" customHeight="1" x14ac:dyDescent="0.15">
      <c r="A18" s="207"/>
      <c r="B18" s="207"/>
      <c r="C18" s="207"/>
      <c r="D18" s="207"/>
      <c r="E18" s="207"/>
      <c r="F18" s="207"/>
      <c r="G18" s="207"/>
      <c r="H18" s="207"/>
      <c r="P18" s="4"/>
      <c r="Q18" s="208" t="s">
        <v>71</v>
      </c>
      <c r="R18" s="209"/>
      <c r="S18" s="209"/>
      <c r="T18" s="209"/>
      <c r="U18" s="210"/>
      <c r="V18" s="217" t="s">
        <v>59</v>
      </c>
      <c r="W18" s="218"/>
      <c r="X18" s="218"/>
      <c r="Y18" s="218"/>
      <c r="Z18" s="218"/>
      <c r="AA18" s="219"/>
    </row>
    <row r="19" spans="1:43" ht="13.5" customHeight="1" x14ac:dyDescent="0.15">
      <c r="A19" s="207"/>
      <c r="B19" s="207"/>
      <c r="C19" s="207"/>
      <c r="D19" s="207"/>
      <c r="E19" s="207"/>
      <c r="F19" s="207"/>
      <c r="G19" s="207"/>
      <c r="H19" s="207"/>
      <c r="P19" s="4"/>
      <c r="Q19" s="211"/>
      <c r="R19" s="212"/>
      <c r="S19" s="212"/>
      <c r="T19" s="212"/>
      <c r="U19" s="213"/>
      <c r="V19" s="220" t="s">
        <v>70</v>
      </c>
      <c r="W19" s="221"/>
      <c r="X19" s="222"/>
      <c r="Y19" s="226" t="s">
        <v>20</v>
      </c>
      <c r="Z19" s="227"/>
      <c r="AA19" s="228"/>
    </row>
    <row r="20" spans="1:43" x14ac:dyDescent="0.15">
      <c r="A20" s="2"/>
      <c r="P20" s="4"/>
      <c r="Q20" s="214"/>
      <c r="R20" s="215"/>
      <c r="S20" s="215"/>
      <c r="T20" s="215"/>
      <c r="U20" s="216"/>
      <c r="V20" s="223"/>
      <c r="W20" s="224"/>
      <c r="X20" s="225"/>
      <c r="Y20" s="229"/>
      <c r="Z20" s="230"/>
      <c r="AA20" s="231"/>
    </row>
    <row r="21" spans="1:43" x14ac:dyDescent="0.15">
      <c r="A21" s="2"/>
      <c r="P21" s="4"/>
      <c r="Q21" s="187">
        <f>H14-SUM(S26:S54)</f>
        <v>92</v>
      </c>
      <c r="R21" s="188"/>
      <c r="S21" s="188"/>
      <c r="T21" s="188"/>
      <c r="U21" s="189"/>
      <c r="V21" s="190">
        <f>SUM(V38:X54)</f>
        <v>27</v>
      </c>
      <c r="W21" s="188"/>
      <c r="X21" s="191"/>
      <c r="Y21" s="190" t="str">
        <f>IF(COUNTIF(Y26:Y54,"×")&gt;=1,"×","○")</f>
        <v>×</v>
      </c>
      <c r="Z21" s="188"/>
      <c r="AA21" s="192"/>
    </row>
    <row r="22" spans="1:43" x14ac:dyDescent="0.15">
      <c r="P22" s="4"/>
      <c r="Q22" s="5"/>
      <c r="R22" s="5"/>
    </row>
    <row r="23" spans="1:43" x14ac:dyDescent="0.15">
      <c r="B23" s="4" t="s">
        <v>12</v>
      </c>
      <c r="P23" s="4"/>
      <c r="R23" s="5"/>
      <c r="S23" s="5" t="s">
        <v>19</v>
      </c>
    </row>
    <row r="24" spans="1:43" ht="17.25" customHeight="1" x14ac:dyDescent="0.15">
      <c r="A24" s="14"/>
      <c r="B24" s="193" t="s">
        <v>0</v>
      </c>
      <c r="C24" s="194"/>
      <c r="D24" s="197" t="s">
        <v>1</v>
      </c>
      <c r="E24" s="194"/>
      <c r="F24" s="197" t="s">
        <v>2</v>
      </c>
      <c r="G24" s="194"/>
      <c r="H24" s="197" t="s">
        <v>3</v>
      </c>
      <c r="I24" s="194"/>
      <c r="J24" s="197" t="s">
        <v>4</v>
      </c>
      <c r="K24" s="194"/>
      <c r="L24" s="199" t="s">
        <v>6</v>
      </c>
      <c r="M24" s="200"/>
      <c r="N24" s="203" t="s">
        <v>5</v>
      </c>
      <c r="O24" s="204"/>
      <c r="P24" s="10"/>
      <c r="S24" s="167" t="s">
        <v>58</v>
      </c>
      <c r="T24" s="168"/>
      <c r="U24" s="169"/>
      <c r="V24" s="173" t="s">
        <v>60</v>
      </c>
      <c r="W24" s="174"/>
      <c r="X24" s="175"/>
      <c r="Y24" s="179" t="s">
        <v>69</v>
      </c>
      <c r="Z24" s="180"/>
      <c r="AA24" s="181"/>
      <c r="AB24" s="1"/>
      <c r="AC24" s="185" t="s">
        <v>26</v>
      </c>
      <c r="AD24" s="186"/>
      <c r="AE24" s="185" t="s">
        <v>27</v>
      </c>
      <c r="AF24" s="186"/>
      <c r="AG24" s="41" t="s">
        <v>29</v>
      </c>
      <c r="AH24" s="41" t="s">
        <v>28</v>
      </c>
      <c r="AI24" s="41" t="s">
        <v>38</v>
      </c>
      <c r="AJ24" s="41" t="s">
        <v>39</v>
      </c>
      <c r="AK24" s="41" t="s">
        <v>40</v>
      </c>
      <c r="AM24" s="98" t="s">
        <v>25</v>
      </c>
      <c r="AN24" s="99"/>
    </row>
    <row r="25" spans="1:43" ht="24" customHeight="1" x14ac:dyDescent="0.15">
      <c r="A25" s="14"/>
      <c r="B25" s="195"/>
      <c r="C25" s="196"/>
      <c r="D25" s="198"/>
      <c r="E25" s="196"/>
      <c r="F25" s="198"/>
      <c r="G25" s="196"/>
      <c r="H25" s="198"/>
      <c r="I25" s="196"/>
      <c r="J25" s="198"/>
      <c r="K25" s="196"/>
      <c r="L25" s="201"/>
      <c r="M25" s="202"/>
      <c r="N25" s="205"/>
      <c r="O25" s="206"/>
      <c r="P25" s="11"/>
      <c r="S25" s="170"/>
      <c r="T25" s="171"/>
      <c r="U25" s="172"/>
      <c r="V25" s="176"/>
      <c r="W25" s="177"/>
      <c r="X25" s="178"/>
      <c r="Y25" s="182"/>
      <c r="Z25" s="183"/>
      <c r="AA25" s="184"/>
      <c r="AC25" s="42" t="s">
        <v>11</v>
      </c>
      <c r="AD25" s="42" t="s">
        <v>5</v>
      </c>
      <c r="AE25" s="42" t="s">
        <v>11</v>
      </c>
      <c r="AF25" s="42" t="s">
        <v>5</v>
      </c>
      <c r="AG25" s="43"/>
      <c r="AH25" s="43"/>
      <c r="AI25" s="43"/>
      <c r="AJ25" s="43"/>
      <c r="AK25" s="43"/>
      <c r="AM25" s="100"/>
      <c r="AN25" s="101"/>
    </row>
    <row r="26" spans="1:43" ht="27" hidden="1" customHeight="1" x14ac:dyDescent="0.15">
      <c r="A26" s="31"/>
      <c r="B26" s="80">
        <v>26</v>
      </c>
      <c r="C26" s="81"/>
      <c r="D26" s="82">
        <v>27</v>
      </c>
      <c r="E26" s="81"/>
      <c r="F26" s="82">
        <v>28</v>
      </c>
      <c r="G26" s="81"/>
      <c r="H26" s="82">
        <v>29</v>
      </c>
      <c r="I26" s="81"/>
      <c r="J26" s="82">
        <v>30</v>
      </c>
      <c r="K26" s="81"/>
      <c r="L26" s="59">
        <v>31</v>
      </c>
      <c r="M26" s="60"/>
      <c r="N26" s="61">
        <v>1</v>
      </c>
      <c r="O26" s="62"/>
      <c r="P26" s="7"/>
      <c r="S26" s="264" t="str">
        <f t="shared" ref="S26:S37" si="0">IF(AJ26=1,"第"&amp;AK26&amp;"週","")</f>
        <v/>
      </c>
      <c r="T26" s="156"/>
      <c r="V26" s="154" t="str">
        <f t="shared" ref="V26:V36" si="1">IF(AJ26=1,COUNTIF(B25:O25,"▽")+COUNTIF(B26:O26,"○")+COUNTIF(B27:O27,"△")+COUNTIF(B25:O25,"▼")+COUNTIF(B26:O26,"●")+COUNTIF(B27:O27,"▲"),"")</f>
        <v/>
      </c>
      <c r="W26" s="155"/>
      <c r="X26" s="156"/>
      <c r="Y26" s="154" t="str">
        <f t="shared" ref="Y26:Y36" si="2">IF(AJ26=1,IF(M26="○",IF(O26="○","○",IF(O26="●","○","×")),IF(M26="●",IF(O26="○","○",IF(O26="●","○","×")),"×")),"")</f>
        <v/>
      </c>
      <c r="Z26" s="155"/>
      <c r="AA26" s="164"/>
      <c r="AC26" s="44">
        <v>3</v>
      </c>
      <c r="AD26" s="44">
        <v>26</v>
      </c>
      <c r="AE26" s="44">
        <v>4</v>
      </c>
      <c r="AF26" s="44">
        <v>1</v>
      </c>
      <c r="AG26" s="39">
        <f>AC26*100+AD26</f>
        <v>326</v>
      </c>
      <c r="AH26" s="39">
        <f>AE26*100+AF26</f>
        <v>401</v>
      </c>
      <c r="AI26" s="39">
        <f>IF(AG$8&lt;=AH26,IF(AG26&lt;=AH$10,1,),)</f>
        <v>0</v>
      </c>
      <c r="AJ26" s="39">
        <f>IF(AI26=1,IF(AI27=1,1,0),0)</f>
        <v>0</v>
      </c>
      <c r="AK26" s="39">
        <f>AJ26</f>
        <v>0</v>
      </c>
      <c r="AL26" s="39"/>
      <c r="AM26" s="33" t="s">
        <v>46</v>
      </c>
      <c r="AN26" s="33" t="s">
        <v>79</v>
      </c>
      <c r="AP26" s="166"/>
      <c r="AQ26" s="166"/>
    </row>
    <row r="27" spans="1:43" ht="27" hidden="1" customHeight="1" x14ac:dyDescent="0.15">
      <c r="A27" s="31">
        <v>4</v>
      </c>
      <c r="B27" s="83">
        <v>2</v>
      </c>
      <c r="C27" s="84"/>
      <c r="D27" s="85">
        <v>3</v>
      </c>
      <c r="E27" s="84"/>
      <c r="F27" s="85">
        <v>4</v>
      </c>
      <c r="G27" s="84"/>
      <c r="H27" s="85">
        <v>5</v>
      </c>
      <c r="I27" s="84"/>
      <c r="J27" s="85">
        <v>6</v>
      </c>
      <c r="K27" s="84"/>
      <c r="L27" s="64">
        <v>7</v>
      </c>
      <c r="M27" s="63"/>
      <c r="N27" s="65">
        <v>8</v>
      </c>
      <c r="O27" s="66"/>
      <c r="P27" s="7"/>
      <c r="S27" s="264" t="str">
        <f t="shared" si="0"/>
        <v/>
      </c>
      <c r="T27" s="156"/>
      <c r="V27" s="154" t="str">
        <f t="shared" si="1"/>
        <v/>
      </c>
      <c r="W27" s="155"/>
      <c r="X27" s="156"/>
      <c r="Y27" s="154" t="str">
        <f t="shared" si="2"/>
        <v/>
      </c>
      <c r="Z27" s="155"/>
      <c r="AA27" s="164"/>
      <c r="AC27" s="44">
        <v>4</v>
      </c>
      <c r="AD27" s="44">
        <v>2</v>
      </c>
      <c r="AE27" s="44">
        <v>4</v>
      </c>
      <c r="AF27" s="44">
        <v>8</v>
      </c>
      <c r="AG27" s="39">
        <f t="shared" ref="AG27:AG54" si="3">AC27*100+AD27</f>
        <v>402</v>
      </c>
      <c r="AH27" s="39">
        <f t="shared" ref="AH27:AH54" si="4">AE27*100+AF27</f>
        <v>408</v>
      </c>
      <c r="AI27" s="39">
        <f t="shared" ref="AI27:AI53" si="5">IF(AG$8&lt;=AH27,IF(AG27&lt;=AH$10,1,),)</f>
        <v>0</v>
      </c>
      <c r="AJ27" s="39">
        <f t="shared" ref="AJ27:AJ53" si="6">IF(AI27=1,IF(AI28=1,1,0),0)</f>
        <v>0</v>
      </c>
      <c r="AK27" s="39">
        <f>IF(AJ27=1,AK26+AJ27,)</f>
        <v>0</v>
      </c>
      <c r="AL27" s="39"/>
      <c r="AM27" s="33" t="s">
        <v>47</v>
      </c>
      <c r="AN27" s="33" t="s">
        <v>80</v>
      </c>
      <c r="AP27" s="33"/>
    </row>
    <row r="28" spans="1:43" ht="27" hidden="1" customHeight="1" x14ac:dyDescent="0.15">
      <c r="A28" s="31"/>
      <c r="B28" s="86">
        <v>9</v>
      </c>
      <c r="C28" s="87"/>
      <c r="D28" s="88">
        <v>10</v>
      </c>
      <c r="E28" s="116"/>
      <c r="F28" s="88">
        <v>11</v>
      </c>
      <c r="G28" s="87"/>
      <c r="H28" s="88">
        <v>12</v>
      </c>
      <c r="I28" s="87"/>
      <c r="J28" s="88">
        <v>13</v>
      </c>
      <c r="K28" s="87"/>
      <c r="L28" s="68">
        <v>14</v>
      </c>
      <c r="M28" s="67"/>
      <c r="N28" s="65">
        <v>15</v>
      </c>
      <c r="O28" s="66"/>
      <c r="P28" s="7"/>
      <c r="S28" s="264" t="str">
        <f t="shared" si="0"/>
        <v/>
      </c>
      <c r="T28" s="156"/>
      <c r="V28" s="154" t="str">
        <f t="shared" si="1"/>
        <v/>
      </c>
      <c r="W28" s="155"/>
      <c r="X28" s="156"/>
      <c r="Y28" s="154" t="str">
        <f t="shared" si="2"/>
        <v/>
      </c>
      <c r="Z28" s="155"/>
      <c r="AA28" s="164"/>
      <c r="AC28" s="44">
        <v>4</v>
      </c>
      <c r="AD28" s="44">
        <v>9</v>
      </c>
      <c r="AE28" s="44">
        <v>4</v>
      </c>
      <c r="AF28" s="44">
        <v>15</v>
      </c>
      <c r="AG28" s="39">
        <f t="shared" si="3"/>
        <v>409</v>
      </c>
      <c r="AH28" s="39">
        <f t="shared" si="4"/>
        <v>415</v>
      </c>
      <c r="AI28" s="39">
        <f t="shared" si="5"/>
        <v>0</v>
      </c>
      <c r="AJ28" s="39">
        <f t="shared" si="6"/>
        <v>0</v>
      </c>
      <c r="AK28" s="39">
        <f t="shared" ref="AK28:AK54" si="7">IF(AJ28=1,AK27+AJ28,)</f>
        <v>0</v>
      </c>
      <c r="AL28" s="39"/>
      <c r="AM28" s="33" t="s">
        <v>48</v>
      </c>
      <c r="AN28" s="33" t="s">
        <v>42</v>
      </c>
      <c r="AP28" s="33"/>
    </row>
    <row r="29" spans="1:43" ht="27" hidden="1" customHeight="1" x14ac:dyDescent="0.15">
      <c r="A29" s="31"/>
      <c r="B29" s="86">
        <v>16</v>
      </c>
      <c r="C29" s="87"/>
      <c r="D29" s="88">
        <v>17</v>
      </c>
      <c r="E29" s="87"/>
      <c r="F29" s="88">
        <v>18</v>
      </c>
      <c r="G29" s="87"/>
      <c r="H29" s="88">
        <v>19</v>
      </c>
      <c r="I29" s="87"/>
      <c r="J29" s="88">
        <v>20</v>
      </c>
      <c r="K29" s="87"/>
      <c r="L29" s="68">
        <v>21</v>
      </c>
      <c r="M29" s="67"/>
      <c r="N29" s="65">
        <v>22</v>
      </c>
      <c r="O29" s="66"/>
      <c r="P29" s="7"/>
      <c r="S29" s="264" t="str">
        <f t="shared" si="0"/>
        <v/>
      </c>
      <c r="T29" s="156"/>
      <c r="V29" s="154" t="str">
        <f t="shared" si="1"/>
        <v/>
      </c>
      <c r="W29" s="155"/>
      <c r="X29" s="156"/>
      <c r="Y29" s="154" t="str">
        <f t="shared" si="2"/>
        <v/>
      </c>
      <c r="Z29" s="155"/>
      <c r="AA29" s="164"/>
      <c r="AC29" s="44">
        <v>4</v>
      </c>
      <c r="AD29" s="44">
        <v>16</v>
      </c>
      <c r="AE29" s="44">
        <v>4</v>
      </c>
      <c r="AF29" s="44">
        <v>22</v>
      </c>
      <c r="AG29" s="39">
        <f t="shared" si="3"/>
        <v>416</v>
      </c>
      <c r="AH29" s="39">
        <f t="shared" si="4"/>
        <v>422</v>
      </c>
      <c r="AI29" s="39">
        <f t="shared" si="5"/>
        <v>0</v>
      </c>
      <c r="AJ29" s="39">
        <f t="shared" si="6"/>
        <v>0</v>
      </c>
      <c r="AK29" s="39">
        <f t="shared" si="7"/>
        <v>0</v>
      </c>
      <c r="AL29" s="39"/>
      <c r="AM29" s="33" t="s">
        <v>49</v>
      </c>
      <c r="AN29" s="33" t="s">
        <v>81</v>
      </c>
      <c r="AP29" s="33"/>
    </row>
    <row r="30" spans="1:43" ht="27" hidden="1" customHeight="1" x14ac:dyDescent="0.15">
      <c r="A30" s="31"/>
      <c r="B30" s="86">
        <v>23</v>
      </c>
      <c r="C30" s="87"/>
      <c r="D30" s="79">
        <v>24</v>
      </c>
      <c r="E30" s="89"/>
      <c r="F30" s="79">
        <v>25</v>
      </c>
      <c r="G30" s="89"/>
      <c r="H30" s="79">
        <v>26</v>
      </c>
      <c r="I30" s="89"/>
      <c r="J30" s="79">
        <v>27</v>
      </c>
      <c r="K30" s="89"/>
      <c r="L30" s="70">
        <v>28</v>
      </c>
      <c r="M30" s="69"/>
      <c r="N30" s="71">
        <v>29</v>
      </c>
      <c r="O30" s="72"/>
      <c r="P30" s="7"/>
      <c r="S30" s="264" t="str">
        <f t="shared" si="0"/>
        <v/>
      </c>
      <c r="T30" s="156"/>
      <c r="V30" s="154" t="str">
        <f t="shared" si="1"/>
        <v/>
      </c>
      <c r="W30" s="155"/>
      <c r="X30" s="156"/>
      <c r="Y30" s="154" t="str">
        <f t="shared" si="2"/>
        <v/>
      </c>
      <c r="Z30" s="155"/>
      <c r="AA30" s="164"/>
      <c r="AC30" s="44">
        <v>4</v>
      </c>
      <c r="AD30" s="44">
        <v>23</v>
      </c>
      <c r="AE30" s="44">
        <v>4</v>
      </c>
      <c r="AF30" s="44">
        <v>29</v>
      </c>
      <c r="AG30" s="39">
        <f t="shared" si="3"/>
        <v>423</v>
      </c>
      <c r="AH30" s="39">
        <f t="shared" si="4"/>
        <v>429</v>
      </c>
      <c r="AI30" s="39">
        <f t="shared" si="5"/>
        <v>0</v>
      </c>
      <c r="AJ30" s="39">
        <f t="shared" si="6"/>
        <v>0</v>
      </c>
      <c r="AK30" s="39">
        <f t="shared" si="7"/>
        <v>0</v>
      </c>
      <c r="AL30" s="39"/>
      <c r="AM30" s="33" t="s">
        <v>50</v>
      </c>
      <c r="AN30" s="33" t="s">
        <v>44</v>
      </c>
      <c r="AP30" s="33"/>
    </row>
    <row r="31" spans="1:43" ht="27" hidden="1" customHeight="1" x14ac:dyDescent="0.15">
      <c r="A31" s="31"/>
      <c r="B31" s="77">
        <v>30</v>
      </c>
      <c r="C31" s="91"/>
      <c r="D31" s="92">
        <v>1</v>
      </c>
      <c r="E31" s="84"/>
      <c r="F31" s="85">
        <v>2</v>
      </c>
      <c r="G31" s="84"/>
      <c r="H31" s="73">
        <v>3</v>
      </c>
      <c r="I31" s="84"/>
      <c r="J31" s="73">
        <v>4</v>
      </c>
      <c r="K31" s="84"/>
      <c r="L31" s="73">
        <v>5</v>
      </c>
      <c r="M31" s="63"/>
      <c r="N31" s="73">
        <v>6</v>
      </c>
      <c r="O31" s="74"/>
      <c r="P31" s="7"/>
      <c r="S31" s="264" t="str">
        <f t="shared" si="0"/>
        <v/>
      </c>
      <c r="T31" s="156"/>
      <c r="V31" s="154" t="str">
        <f t="shared" si="1"/>
        <v/>
      </c>
      <c r="W31" s="155"/>
      <c r="X31" s="156"/>
      <c r="Y31" s="154" t="str">
        <f t="shared" si="2"/>
        <v/>
      </c>
      <c r="Z31" s="155"/>
      <c r="AA31" s="164"/>
      <c r="AC31" s="44">
        <v>4</v>
      </c>
      <c r="AD31" s="44">
        <v>30</v>
      </c>
      <c r="AE31" s="44">
        <v>5</v>
      </c>
      <c r="AF31" s="44">
        <v>6</v>
      </c>
      <c r="AG31" s="39">
        <f t="shared" si="3"/>
        <v>430</v>
      </c>
      <c r="AH31" s="39">
        <f t="shared" si="4"/>
        <v>506</v>
      </c>
      <c r="AI31" s="39">
        <f t="shared" si="5"/>
        <v>0</v>
      </c>
      <c r="AJ31" s="39">
        <f t="shared" si="6"/>
        <v>0</v>
      </c>
      <c r="AK31" s="39">
        <f t="shared" si="7"/>
        <v>0</v>
      </c>
      <c r="AL31" s="39"/>
      <c r="AM31" s="33" t="s">
        <v>51</v>
      </c>
      <c r="AN31" s="33" t="s">
        <v>45</v>
      </c>
      <c r="AP31" s="33"/>
    </row>
    <row r="32" spans="1:43" ht="27" hidden="1" customHeight="1" x14ac:dyDescent="0.15">
      <c r="A32" s="31">
        <v>5</v>
      </c>
      <c r="B32" s="83">
        <v>7</v>
      </c>
      <c r="C32" s="84"/>
      <c r="D32" s="88">
        <v>8</v>
      </c>
      <c r="E32" s="87"/>
      <c r="F32" s="88">
        <v>9</v>
      </c>
      <c r="G32" s="87"/>
      <c r="H32" s="88">
        <v>10</v>
      </c>
      <c r="I32" s="87"/>
      <c r="J32" s="88">
        <v>11</v>
      </c>
      <c r="K32" s="87"/>
      <c r="L32" s="68">
        <v>12</v>
      </c>
      <c r="M32" s="67"/>
      <c r="N32" s="65">
        <v>13</v>
      </c>
      <c r="O32" s="66"/>
      <c r="P32" s="7"/>
      <c r="S32" s="264" t="str">
        <f t="shared" si="0"/>
        <v/>
      </c>
      <c r="T32" s="156"/>
      <c r="V32" s="154" t="str">
        <f t="shared" si="1"/>
        <v/>
      </c>
      <c r="W32" s="155"/>
      <c r="X32" s="156"/>
      <c r="Y32" s="154" t="str">
        <f t="shared" si="2"/>
        <v/>
      </c>
      <c r="Z32" s="155"/>
      <c r="AA32" s="164"/>
      <c r="AC32" s="44">
        <v>5</v>
      </c>
      <c r="AD32" s="44">
        <v>7</v>
      </c>
      <c r="AE32" s="44">
        <v>5</v>
      </c>
      <c r="AF32" s="44">
        <v>13</v>
      </c>
      <c r="AG32" s="39">
        <f t="shared" si="3"/>
        <v>507</v>
      </c>
      <c r="AH32" s="39">
        <f t="shared" si="4"/>
        <v>513</v>
      </c>
      <c r="AI32" s="39">
        <f t="shared" si="5"/>
        <v>0</v>
      </c>
      <c r="AJ32" s="39">
        <f t="shared" si="6"/>
        <v>0</v>
      </c>
      <c r="AK32" s="39">
        <f t="shared" si="7"/>
        <v>0</v>
      </c>
      <c r="AL32" s="39"/>
      <c r="AM32" s="33" t="s">
        <v>63</v>
      </c>
      <c r="AN32" s="33" t="s">
        <v>64</v>
      </c>
      <c r="AP32" s="33"/>
    </row>
    <row r="33" spans="1:39" ht="27" hidden="1" customHeight="1" x14ac:dyDescent="0.15">
      <c r="A33" s="31"/>
      <c r="B33" s="86">
        <v>14</v>
      </c>
      <c r="C33" s="87"/>
      <c r="D33" s="88">
        <v>15</v>
      </c>
      <c r="E33" s="87"/>
      <c r="F33" s="88">
        <v>16</v>
      </c>
      <c r="G33" s="87"/>
      <c r="H33" s="88">
        <v>17</v>
      </c>
      <c r="I33" s="87"/>
      <c r="J33" s="88">
        <v>18</v>
      </c>
      <c r="K33" s="87"/>
      <c r="L33" s="68">
        <v>19</v>
      </c>
      <c r="M33" s="67"/>
      <c r="N33" s="65">
        <v>20</v>
      </c>
      <c r="O33" s="66"/>
      <c r="P33" s="7"/>
      <c r="S33" s="264" t="str">
        <f t="shared" si="0"/>
        <v/>
      </c>
      <c r="T33" s="156"/>
      <c r="V33" s="154" t="str">
        <f t="shared" si="1"/>
        <v/>
      </c>
      <c r="W33" s="155"/>
      <c r="X33" s="156"/>
      <c r="Y33" s="154" t="str">
        <f t="shared" si="2"/>
        <v/>
      </c>
      <c r="Z33" s="155"/>
      <c r="AA33" s="164"/>
      <c r="AC33" s="44">
        <v>5</v>
      </c>
      <c r="AD33" s="44">
        <v>14</v>
      </c>
      <c r="AE33" s="44">
        <v>5</v>
      </c>
      <c r="AF33" s="44">
        <v>20</v>
      </c>
      <c r="AG33" s="39">
        <f t="shared" si="3"/>
        <v>514</v>
      </c>
      <c r="AH33" s="39">
        <f t="shared" si="4"/>
        <v>520</v>
      </c>
      <c r="AI33" s="39">
        <f t="shared" si="5"/>
        <v>0</v>
      </c>
      <c r="AJ33" s="39">
        <f t="shared" si="6"/>
        <v>0</v>
      </c>
      <c r="AK33" s="39">
        <f t="shared" si="7"/>
        <v>0</v>
      </c>
      <c r="AL33" s="39"/>
    </row>
    <row r="34" spans="1:39" ht="27" hidden="1" customHeight="1" x14ac:dyDescent="0.15">
      <c r="A34" s="31"/>
      <c r="B34" s="86">
        <v>21</v>
      </c>
      <c r="C34" s="87"/>
      <c r="D34" s="88">
        <v>22</v>
      </c>
      <c r="E34" s="87"/>
      <c r="F34" s="88">
        <v>23</v>
      </c>
      <c r="G34" s="87"/>
      <c r="H34" s="88">
        <v>24</v>
      </c>
      <c r="I34" s="87"/>
      <c r="J34" s="79">
        <v>25</v>
      </c>
      <c r="K34" s="89"/>
      <c r="L34" s="70">
        <v>26</v>
      </c>
      <c r="M34" s="69"/>
      <c r="N34" s="71">
        <v>27</v>
      </c>
      <c r="O34" s="72"/>
      <c r="P34" s="7"/>
      <c r="S34" s="264" t="str">
        <f t="shared" si="0"/>
        <v/>
      </c>
      <c r="T34" s="156"/>
      <c r="V34" s="154" t="str">
        <f t="shared" si="1"/>
        <v/>
      </c>
      <c r="W34" s="155"/>
      <c r="X34" s="156"/>
      <c r="Y34" s="154" t="str">
        <f t="shared" si="2"/>
        <v/>
      </c>
      <c r="Z34" s="155"/>
      <c r="AA34" s="164"/>
      <c r="AC34" s="44">
        <v>5</v>
      </c>
      <c r="AD34" s="44">
        <v>21</v>
      </c>
      <c r="AE34" s="44">
        <v>5</v>
      </c>
      <c r="AF34" s="44">
        <v>27</v>
      </c>
      <c r="AG34" s="39">
        <f t="shared" si="3"/>
        <v>521</v>
      </c>
      <c r="AH34" s="39">
        <f t="shared" si="4"/>
        <v>527</v>
      </c>
      <c r="AI34" s="39">
        <f t="shared" si="5"/>
        <v>0</v>
      </c>
      <c r="AJ34" s="39">
        <f t="shared" si="6"/>
        <v>0</v>
      </c>
      <c r="AK34" s="39">
        <f t="shared" si="7"/>
        <v>0</v>
      </c>
      <c r="AL34" s="39"/>
    </row>
    <row r="35" spans="1:39" ht="27" hidden="1" customHeight="1" x14ac:dyDescent="0.15">
      <c r="A35" s="31"/>
      <c r="B35" s="90">
        <v>28</v>
      </c>
      <c r="C35" s="89"/>
      <c r="D35" s="79">
        <v>29</v>
      </c>
      <c r="E35" s="89"/>
      <c r="F35" s="79">
        <v>30</v>
      </c>
      <c r="G35" s="89"/>
      <c r="H35" s="79">
        <v>31</v>
      </c>
      <c r="I35" s="91"/>
      <c r="J35" s="92">
        <v>1</v>
      </c>
      <c r="K35" s="84"/>
      <c r="L35" s="64">
        <v>2</v>
      </c>
      <c r="M35" s="63"/>
      <c r="N35" s="73">
        <v>3</v>
      </c>
      <c r="O35" s="74"/>
      <c r="P35" s="7"/>
      <c r="S35" s="264" t="str">
        <f t="shared" si="0"/>
        <v/>
      </c>
      <c r="T35" s="156"/>
      <c r="V35" s="154" t="str">
        <f t="shared" si="1"/>
        <v/>
      </c>
      <c r="W35" s="155"/>
      <c r="X35" s="156"/>
      <c r="Y35" s="154" t="str">
        <f t="shared" si="2"/>
        <v/>
      </c>
      <c r="Z35" s="155"/>
      <c r="AA35" s="164"/>
      <c r="AC35" s="44">
        <v>5</v>
      </c>
      <c r="AD35" s="44">
        <v>28</v>
      </c>
      <c r="AE35" s="44">
        <v>6</v>
      </c>
      <c r="AF35" s="44">
        <v>3</v>
      </c>
      <c r="AG35" s="39">
        <f t="shared" si="3"/>
        <v>528</v>
      </c>
      <c r="AH35" s="39">
        <f t="shared" si="4"/>
        <v>603</v>
      </c>
      <c r="AI35" s="39">
        <f t="shared" si="5"/>
        <v>0</v>
      </c>
      <c r="AJ35" s="39">
        <f t="shared" si="6"/>
        <v>0</v>
      </c>
      <c r="AK35" s="39">
        <f t="shared" si="7"/>
        <v>0</v>
      </c>
      <c r="AL35" s="39"/>
    </row>
    <row r="36" spans="1:39" ht="27" customHeight="1" x14ac:dyDescent="0.15">
      <c r="A36" s="31"/>
      <c r="B36" s="146">
        <v>31</v>
      </c>
      <c r="C36" s="147"/>
      <c r="D36" s="92">
        <v>1</v>
      </c>
      <c r="E36" s="84"/>
      <c r="F36" s="85">
        <v>2</v>
      </c>
      <c r="G36" s="84"/>
      <c r="H36" s="85">
        <v>3</v>
      </c>
      <c r="I36" s="84"/>
      <c r="J36" s="85">
        <v>4</v>
      </c>
      <c r="K36" s="84"/>
      <c r="L36" s="64">
        <v>5</v>
      </c>
      <c r="M36" s="84"/>
      <c r="N36" s="73">
        <v>6</v>
      </c>
      <c r="O36" s="132"/>
      <c r="P36" s="7"/>
      <c r="S36" s="264" t="str">
        <f t="shared" si="0"/>
        <v/>
      </c>
      <c r="T36" s="265"/>
      <c r="U36" s="108"/>
      <c r="V36" s="154" t="str">
        <f t="shared" si="1"/>
        <v/>
      </c>
      <c r="W36" s="155"/>
      <c r="X36" s="156"/>
      <c r="Y36" s="154" t="str">
        <f t="shared" si="2"/>
        <v/>
      </c>
      <c r="Z36" s="155"/>
      <c r="AA36" s="164"/>
      <c r="AC36" s="44">
        <v>5</v>
      </c>
      <c r="AD36" s="44">
        <f>B36</f>
        <v>31</v>
      </c>
      <c r="AE36" s="44">
        <v>6</v>
      </c>
      <c r="AF36" s="44">
        <f>N36</f>
        <v>6</v>
      </c>
      <c r="AG36" s="39">
        <f t="shared" si="3"/>
        <v>531</v>
      </c>
      <c r="AH36" s="39">
        <f t="shared" si="4"/>
        <v>606</v>
      </c>
      <c r="AI36" s="39">
        <f>IF(AG$8&lt;=AH36,IF(AG36&lt;=AH$10,1,),)</f>
        <v>0</v>
      </c>
      <c r="AJ36" s="39">
        <f t="shared" si="6"/>
        <v>0</v>
      </c>
      <c r="AK36" s="39">
        <f t="shared" si="7"/>
        <v>0</v>
      </c>
      <c r="AL36" s="39"/>
    </row>
    <row r="37" spans="1:39" ht="27" customHeight="1" x14ac:dyDescent="0.15">
      <c r="A37" s="31">
        <v>6</v>
      </c>
      <c r="B37" s="83">
        <v>7</v>
      </c>
      <c r="C37" s="84"/>
      <c r="D37" s="88">
        <v>8</v>
      </c>
      <c r="E37" s="87"/>
      <c r="F37" s="88">
        <v>9</v>
      </c>
      <c r="G37" s="87"/>
      <c r="H37" s="88">
        <v>10</v>
      </c>
      <c r="I37" s="87"/>
      <c r="J37" s="88">
        <v>11</v>
      </c>
      <c r="K37" s="87"/>
      <c r="L37" s="68">
        <v>12</v>
      </c>
      <c r="M37" s="67"/>
      <c r="N37" s="65">
        <v>13</v>
      </c>
      <c r="O37" s="133"/>
      <c r="P37" s="7"/>
      <c r="S37" s="264" t="str">
        <f t="shared" si="0"/>
        <v/>
      </c>
      <c r="T37" s="265"/>
      <c r="U37" s="108"/>
      <c r="V37" s="154" t="str">
        <f t="shared" ref="V37:V38" si="8">IF(AI37=1,IF(COUNTIF(B36:O36,"▽")+COUNTIF(B37:O37,"○")+COUNTIF(B38:O38,"△")+COUNTIF(B36:O36,"▼")+COUNTIF(B37:O37,"●")+COUNTIF(B38:O38,"▲")&gt;=2,2,COUNTIF(B36:O36,"▽")+COUNTIF(B37:O37,"○")+COUNTIF(B38:O38,"△")+COUNTIF(B36:O36,"▼")+COUNTIF(B37:O37,"●")+COUNTIF(B38:O38,"▲")),"")</f>
        <v/>
      </c>
      <c r="W37" s="155"/>
      <c r="X37" s="156"/>
      <c r="Y37" s="154" t="str">
        <f t="shared" ref="Y37:Y40" si="9">IF(AJ37=1,IF(M37="","×",IF(O37="","×","○")),"")</f>
        <v/>
      </c>
      <c r="Z37" s="155"/>
      <c r="AA37" s="164"/>
      <c r="AC37" s="44">
        <v>6</v>
      </c>
      <c r="AD37" s="44">
        <f>B37</f>
        <v>7</v>
      </c>
      <c r="AE37" s="44">
        <v>6</v>
      </c>
      <c r="AF37" s="44">
        <f>N37</f>
        <v>13</v>
      </c>
      <c r="AG37" s="39">
        <f t="shared" si="3"/>
        <v>607</v>
      </c>
      <c r="AH37" s="39">
        <f t="shared" si="4"/>
        <v>613</v>
      </c>
      <c r="AI37" s="39">
        <f t="shared" si="5"/>
        <v>0</v>
      </c>
      <c r="AJ37" s="39">
        <f t="shared" si="6"/>
        <v>0</v>
      </c>
      <c r="AK37" s="39">
        <f t="shared" si="7"/>
        <v>0</v>
      </c>
      <c r="AL37" s="39"/>
    </row>
    <row r="38" spans="1:39" ht="27" customHeight="1" x14ac:dyDescent="0.15">
      <c r="B38" s="86">
        <v>14</v>
      </c>
      <c r="C38" s="87"/>
      <c r="D38" s="88">
        <v>15</v>
      </c>
      <c r="E38" s="87"/>
      <c r="F38" s="88">
        <v>16</v>
      </c>
      <c r="G38" s="87"/>
      <c r="H38" s="88">
        <v>17</v>
      </c>
      <c r="I38" s="87"/>
      <c r="J38" s="88">
        <v>18</v>
      </c>
      <c r="K38" s="87"/>
      <c r="L38" s="68">
        <v>19</v>
      </c>
      <c r="M38" s="67"/>
      <c r="N38" s="128">
        <v>20</v>
      </c>
      <c r="O38" s="133"/>
      <c r="P38" s="7"/>
      <c r="S38" s="158" t="str">
        <f t="shared" ref="S38:S52" si="10">IF(AI38=1,COUNTIF(B38:O38,"×"),"")</f>
        <v/>
      </c>
      <c r="T38" s="159"/>
      <c r="U38" s="108"/>
      <c r="V38" s="154" t="str">
        <f t="shared" si="8"/>
        <v/>
      </c>
      <c r="W38" s="155"/>
      <c r="X38" s="156"/>
      <c r="Y38" s="154" t="str">
        <f t="shared" si="9"/>
        <v/>
      </c>
      <c r="Z38" s="155"/>
      <c r="AA38" s="164"/>
      <c r="AC38" s="44">
        <v>6</v>
      </c>
      <c r="AD38" s="44">
        <f t="shared" ref="AD38:AD54" si="11">B38</f>
        <v>14</v>
      </c>
      <c r="AE38" s="44">
        <v>6</v>
      </c>
      <c r="AF38" s="44">
        <f t="shared" ref="AF38:AF54" si="12">N38</f>
        <v>20</v>
      </c>
      <c r="AG38" s="39">
        <f t="shared" si="3"/>
        <v>614</v>
      </c>
      <c r="AH38" s="39">
        <f t="shared" si="4"/>
        <v>620</v>
      </c>
      <c r="AI38" s="39">
        <f>IF(AG$8&lt;=AH38,IF(AG38&lt;=AH$10,1,),)</f>
        <v>0</v>
      </c>
      <c r="AJ38" s="39">
        <f t="shared" si="6"/>
        <v>0</v>
      </c>
      <c r="AK38" s="39">
        <f t="shared" si="7"/>
        <v>0</v>
      </c>
      <c r="AL38" s="39"/>
    </row>
    <row r="39" spans="1:39" ht="27" customHeight="1" x14ac:dyDescent="0.15">
      <c r="A39" s="31"/>
      <c r="B39" s="140">
        <v>21</v>
      </c>
      <c r="C39" s="126"/>
      <c r="D39" s="125">
        <v>22</v>
      </c>
      <c r="E39" s="126"/>
      <c r="F39" s="88">
        <v>23</v>
      </c>
      <c r="G39" s="87"/>
      <c r="H39" s="79">
        <v>24</v>
      </c>
      <c r="I39" s="89"/>
      <c r="J39" s="79">
        <v>25</v>
      </c>
      <c r="K39" s="89"/>
      <c r="L39" s="70">
        <v>26</v>
      </c>
      <c r="M39" s="127" t="s">
        <v>7</v>
      </c>
      <c r="N39" s="71">
        <v>27</v>
      </c>
      <c r="O39" s="72" t="s">
        <v>7</v>
      </c>
      <c r="P39" s="7"/>
      <c r="S39" s="158">
        <f t="shared" si="10"/>
        <v>0</v>
      </c>
      <c r="T39" s="159"/>
      <c r="U39" s="108"/>
      <c r="V39" s="154">
        <f>IF(AI39=1,IF(COUNTIF(B38:O38,"▽")+COUNTIF(B39:O39,"○")+COUNTIF(B40:O40,"△")+COUNTIF(B38:O38,"▼")+COUNTIF(B39:O39,"●")+COUNTIF(B40:O40,"▲")&gt;=2,2,COUNTIF(B38:O38,"▽")+COUNTIF(B39:O39,"○")+COUNTIF(B40:O40,"△")+COUNTIF(B38:O38,"▼")+COUNTIF(B39:O39,"●")+COUNTIF(B40:O40,"▲")),"")</f>
        <v>2</v>
      </c>
      <c r="W39" s="155"/>
      <c r="X39" s="156"/>
      <c r="Y39" s="154" t="str">
        <f t="shared" si="9"/>
        <v>○</v>
      </c>
      <c r="Z39" s="155"/>
      <c r="AA39" s="164"/>
      <c r="AC39" s="44">
        <v>6</v>
      </c>
      <c r="AD39" s="44">
        <f t="shared" si="11"/>
        <v>21</v>
      </c>
      <c r="AE39" s="44">
        <v>6</v>
      </c>
      <c r="AF39" s="44">
        <f t="shared" si="12"/>
        <v>27</v>
      </c>
      <c r="AG39" s="39">
        <f t="shared" si="3"/>
        <v>621</v>
      </c>
      <c r="AH39" s="39">
        <f t="shared" si="4"/>
        <v>627</v>
      </c>
      <c r="AI39" s="39">
        <f>IF(AG$8&lt;=AH39,IF(AG39&lt;=AH$10,1,),)</f>
        <v>1</v>
      </c>
      <c r="AJ39" s="39">
        <f t="shared" si="6"/>
        <v>1</v>
      </c>
      <c r="AK39" s="39">
        <f t="shared" si="7"/>
        <v>1</v>
      </c>
      <c r="AL39" s="39"/>
    </row>
    <row r="40" spans="1:39" ht="27" customHeight="1" x14ac:dyDescent="0.15">
      <c r="A40" s="31"/>
      <c r="B40" s="90">
        <v>28</v>
      </c>
      <c r="C40" s="89"/>
      <c r="D40" s="79">
        <v>29</v>
      </c>
      <c r="E40" s="89"/>
      <c r="F40" s="145">
        <v>30</v>
      </c>
      <c r="G40" s="91"/>
      <c r="H40" s="92">
        <v>1</v>
      </c>
      <c r="I40" s="84"/>
      <c r="J40" s="85">
        <v>2</v>
      </c>
      <c r="K40" s="84" t="s">
        <v>15</v>
      </c>
      <c r="L40" s="64">
        <v>3</v>
      </c>
      <c r="M40" s="63"/>
      <c r="N40" s="73">
        <v>4</v>
      </c>
      <c r="O40" s="74" t="s">
        <v>7</v>
      </c>
      <c r="P40" s="11"/>
      <c r="S40" s="158">
        <f t="shared" si="10"/>
        <v>0</v>
      </c>
      <c r="T40" s="159"/>
      <c r="U40" s="108"/>
      <c r="V40" s="154">
        <f t="shared" ref="V40:V54" si="13">IF(AI40=1,IF(COUNTIF(B39:O39,"▽")+COUNTIF(B40:O40,"○")+COUNTIF(B41:O41,"△")+COUNTIF(B39:O39,"▼")+COUNTIF(B40:O40,"●")+COUNTIF(B41:O41,"▲")&gt;=2,2,COUNTIF(B39:O39,"▽")+COUNTIF(B40:O40,"○")+COUNTIF(B41:O41,"△")+COUNTIF(B39:O39,"▼")+COUNTIF(B40:O40,"●")+COUNTIF(B41:O41,"▲")),"")</f>
        <v>2</v>
      </c>
      <c r="W40" s="155"/>
      <c r="X40" s="156"/>
      <c r="Y40" s="154" t="str">
        <f t="shared" si="9"/>
        <v>×</v>
      </c>
      <c r="Z40" s="155"/>
      <c r="AA40" s="164"/>
      <c r="AC40" s="44">
        <v>6</v>
      </c>
      <c r="AD40" s="44">
        <f t="shared" si="11"/>
        <v>28</v>
      </c>
      <c r="AE40" s="44">
        <v>7</v>
      </c>
      <c r="AF40" s="44">
        <f t="shared" si="12"/>
        <v>4</v>
      </c>
      <c r="AG40" s="39">
        <f t="shared" si="3"/>
        <v>628</v>
      </c>
      <c r="AH40" s="39">
        <f t="shared" si="4"/>
        <v>704</v>
      </c>
      <c r="AI40" s="39">
        <f t="shared" si="5"/>
        <v>1</v>
      </c>
      <c r="AJ40" s="39">
        <f t="shared" si="6"/>
        <v>1</v>
      </c>
      <c r="AK40" s="39">
        <f t="shared" si="7"/>
        <v>2</v>
      </c>
      <c r="AL40" s="39"/>
    </row>
    <row r="41" spans="1:39" ht="27" customHeight="1" x14ac:dyDescent="0.15">
      <c r="A41" s="31">
        <v>7</v>
      </c>
      <c r="B41" s="83">
        <v>5</v>
      </c>
      <c r="C41" s="84"/>
      <c r="D41" s="85">
        <v>6</v>
      </c>
      <c r="E41" s="84"/>
      <c r="F41" s="85">
        <v>7</v>
      </c>
      <c r="G41" s="84"/>
      <c r="H41" s="88">
        <v>8</v>
      </c>
      <c r="I41" s="87"/>
      <c r="J41" s="88">
        <v>9</v>
      </c>
      <c r="K41" s="87"/>
      <c r="L41" s="68">
        <v>10</v>
      </c>
      <c r="M41" s="67" t="s">
        <v>7</v>
      </c>
      <c r="N41" s="65">
        <v>11</v>
      </c>
      <c r="O41" s="66" t="s">
        <v>7</v>
      </c>
      <c r="P41" s="11"/>
      <c r="S41" s="158">
        <f t="shared" si="10"/>
        <v>0</v>
      </c>
      <c r="T41" s="159"/>
      <c r="U41" s="108"/>
      <c r="V41" s="154">
        <f>IF(AI41=1,IF(COUNTIF(B40:O40,"▽")+COUNTIF(B41:O41,"○")+COUNTIF(B42:O42,"△")+COUNTIF(B40:O40,"▼")+COUNTIF(B41:O41,"●")+COUNTIF(B42:O42,"▲")&gt;=2,2,COUNTIF(B40:O40,"▽")+COUNTIF(B41:O41,"○")+COUNTIF(B42:O42,"△")+COUNTIF(B40:O40,"▼")+COUNTIF(B41:O41,"●")+COUNTIF(B42:O42,"▲")),"")</f>
        <v>2</v>
      </c>
      <c r="W41" s="155"/>
      <c r="X41" s="156"/>
      <c r="Y41" s="154" t="str">
        <f>IF(AJ41=1,IF(M41="","×",IF(O41="","×","○")),"")</f>
        <v>○</v>
      </c>
      <c r="Z41" s="155"/>
      <c r="AA41" s="164"/>
      <c r="AC41" s="44">
        <v>7</v>
      </c>
      <c r="AD41" s="44">
        <f t="shared" si="11"/>
        <v>5</v>
      </c>
      <c r="AE41" s="44">
        <v>7</v>
      </c>
      <c r="AF41" s="44">
        <f t="shared" si="12"/>
        <v>11</v>
      </c>
      <c r="AG41" s="39">
        <f t="shared" si="3"/>
        <v>705</v>
      </c>
      <c r="AH41" s="39">
        <f t="shared" si="4"/>
        <v>711</v>
      </c>
      <c r="AI41" s="39">
        <f t="shared" si="5"/>
        <v>1</v>
      </c>
      <c r="AJ41" s="39">
        <f t="shared" si="6"/>
        <v>1</v>
      </c>
      <c r="AK41" s="39">
        <f t="shared" si="7"/>
        <v>3</v>
      </c>
      <c r="AL41" s="39"/>
    </row>
    <row r="42" spans="1:39" ht="27" customHeight="1" x14ac:dyDescent="0.15">
      <c r="A42" s="31"/>
      <c r="B42" s="86">
        <v>12</v>
      </c>
      <c r="C42" s="87"/>
      <c r="D42" s="88">
        <v>13</v>
      </c>
      <c r="E42" s="87"/>
      <c r="F42" s="88">
        <v>14</v>
      </c>
      <c r="G42" s="87"/>
      <c r="H42" s="88">
        <v>15</v>
      </c>
      <c r="I42" s="87"/>
      <c r="J42" s="88">
        <v>16</v>
      </c>
      <c r="K42" s="87" t="s">
        <v>15</v>
      </c>
      <c r="L42" s="68">
        <v>17</v>
      </c>
      <c r="M42" s="67"/>
      <c r="N42" s="65">
        <v>18</v>
      </c>
      <c r="O42" s="66" t="s">
        <v>7</v>
      </c>
      <c r="P42" s="11"/>
      <c r="S42" s="158">
        <f t="shared" si="10"/>
        <v>0</v>
      </c>
      <c r="T42" s="159"/>
      <c r="U42" s="108"/>
      <c r="V42" s="154">
        <f t="shared" si="13"/>
        <v>2</v>
      </c>
      <c r="W42" s="155"/>
      <c r="X42" s="156"/>
      <c r="Y42" s="154" t="str">
        <f t="shared" ref="Y42:Y54" si="14">IF(AJ42=1,IF(M42="","×",IF(O42="","×","○")),"")</f>
        <v>×</v>
      </c>
      <c r="Z42" s="155"/>
      <c r="AA42" s="164"/>
      <c r="AC42" s="44">
        <v>7</v>
      </c>
      <c r="AD42" s="44">
        <f t="shared" si="11"/>
        <v>12</v>
      </c>
      <c r="AE42" s="44">
        <v>7</v>
      </c>
      <c r="AF42" s="44">
        <f t="shared" si="12"/>
        <v>18</v>
      </c>
      <c r="AG42" s="39">
        <f t="shared" si="3"/>
        <v>712</v>
      </c>
      <c r="AH42" s="39">
        <f t="shared" si="4"/>
        <v>718</v>
      </c>
      <c r="AI42" s="39">
        <f t="shared" si="5"/>
        <v>1</v>
      </c>
      <c r="AJ42" s="39">
        <f t="shared" si="6"/>
        <v>1</v>
      </c>
      <c r="AK42" s="39">
        <f t="shared" si="7"/>
        <v>4</v>
      </c>
      <c r="AL42" s="39"/>
    </row>
    <row r="43" spans="1:39" s="3" customFormat="1" ht="27" customHeight="1" x14ac:dyDescent="0.15">
      <c r="A43" s="31"/>
      <c r="B43" s="86">
        <v>19</v>
      </c>
      <c r="C43" s="87"/>
      <c r="D43" s="88">
        <v>20</v>
      </c>
      <c r="E43" s="87"/>
      <c r="F43" s="125">
        <v>21</v>
      </c>
      <c r="G43" s="126"/>
      <c r="H43" s="128">
        <v>22</v>
      </c>
      <c r="I43" s="126"/>
      <c r="J43" s="128">
        <v>23</v>
      </c>
      <c r="K43" s="126"/>
      <c r="L43" s="68">
        <v>24</v>
      </c>
      <c r="M43" s="67" t="s">
        <v>7</v>
      </c>
      <c r="N43" s="71">
        <v>25</v>
      </c>
      <c r="O43" s="72" t="s">
        <v>7</v>
      </c>
      <c r="P43" s="11"/>
      <c r="S43" s="158">
        <f t="shared" si="10"/>
        <v>0</v>
      </c>
      <c r="T43" s="159"/>
      <c r="U43" s="109"/>
      <c r="V43" s="154">
        <f>IF(AI43=1,IF(COUNTIF(B42:O42,"▽")+COUNTIF(B43:O43,"○")+COUNTIF(B44:O44,"△")+COUNTIF(B42:O42,"▼")+COUNTIF(B43:O43,"●")+COUNTIF(B44:O44,"▲")&gt;=2,2,COUNTIF(B42:O42,"▽")+COUNTIF(B43:O43,"○")+COUNTIF(B44:O44,"△")+COUNTIF(B42:O42,"▼")+COUNTIF(B43:O43,"●")+COUNTIF(B44:O44,"▲")),"")</f>
        <v>2</v>
      </c>
      <c r="W43" s="155"/>
      <c r="X43" s="156"/>
      <c r="Y43" s="154" t="str">
        <f t="shared" si="14"/>
        <v>○</v>
      </c>
      <c r="Z43" s="155"/>
      <c r="AA43" s="164"/>
      <c r="AB43" s="32"/>
      <c r="AC43" s="44">
        <v>7</v>
      </c>
      <c r="AD43" s="44">
        <f t="shared" si="11"/>
        <v>19</v>
      </c>
      <c r="AE43" s="44">
        <v>7</v>
      </c>
      <c r="AF43" s="44">
        <f t="shared" si="12"/>
        <v>25</v>
      </c>
      <c r="AG43" s="39">
        <f t="shared" si="3"/>
        <v>719</v>
      </c>
      <c r="AH43" s="39">
        <f t="shared" si="4"/>
        <v>725</v>
      </c>
      <c r="AI43" s="39">
        <f>IF(AG$8&lt;=AH43,IF(AG43&lt;=AH$10,1,),)</f>
        <v>1</v>
      </c>
      <c r="AJ43" s="39">
        <f t="shared" si="6"/>
        <v>1</v>
      </c>
      <c r="AK43" s="39">
        <f t="shared" si="7"/>
        <v>5</v>
      </c>
      <c r="AL43" s="39"/>
      <c r="AM43" s="33"/>
    </row>
    <row r="44" spans="1:39" s="3" customFormat="1" ht="27" customHeight="1" x14ac:dyDescent="0.15">
      <c r="A44" s="31"/>
      <c r="B44" s="93">
        <v>26</v>
      </c>
      <c r="C44" s="89"/>
      <c r="D44" s="79">
        <v>27</v>
      </c>
      <c r="E44" s="124"/>
      <c r="F44" s="79">
        <v>28</v>
      </c>
      <c r="G44" s="124"/>
      <c r="H44" s="79">
        <v>29</v>
      </c>
      <c r="I44" s="89"/>
      <c r="J44" s="79">
        <v>30</v>
      </c>
      <c r="K44" s="89" t="s">
        <v>15</v>
      </c>
      <c r="L44" s="149">
        <v>31</v>
      </c>
      <c r="M44" s="148"/>
      <c r="N44" s="76">
        <v>1</v>
      </c>
      <c r="O44" s="74" t="s">
        <v>7</v>
      </c>
      <c r="P44" s="11"/>
      <c r="S44" s="158">
        <f t="shared" si="10"/>
        <v>0</v>
      </c>
      <c r="T44" s="159"/>
      <c r="U44" s="109"/>
      <c r="V44" s="154">
        <f t="shared" si="13"/>
        <v>2</v>
      </c>
      <c r="W44" s="155"/>
      <c r="X44" s="156"/>
      <c r="Y44" s="154" t="str">
        <f t="shared" si="14"/>
        <v>×</v>
      </c>
      <c r="Z44" s="155"/>
      <c r="AA44" s="164"/>
      <c r="AB44" s="32"/>
      <c r="AC44" s="44">
        <v>7</v>
      </c>
      <c r="AD44" s="44">
        <f t="shared" si="11"/>
        <v>26</v>
      </c>
      <c r="AE44" s="44">
        <v>8</v>
      </c>
      <c r="AF44" s="44">
        <f t="shared" si="12"/>
        <v>1</v>
      </c>
      <c r="AG44" s="39">
        <f t="shared" si="3"/>
        <v>726</v>
      </c>
      <c r="AH44" s="39">
        <f t="shared" si="4"/>
        <v>801</v>
      </c>
      <c r="AI44" s="39">
        <f t="shared" si="5"/>
        <v>1</v>
      </c>
      <c r="AJ44" s="39">
        <f t="shared" si="6"/>
        <v>1</v>
      </c>
      <c r="AK44" s="39">
        <f t="shared" si="7"/>
        <v>6</v>
      </c>
      <c r="AL44" s="39"/>
      <c r="AM44" s="33"/>
    </row>
    <row r="45" spans="1:39" s="3" customFormat="1" ht="27" customHeight="1" x14ac:dyDescent="0.15">
      <c r="A45" s="31">
        <v>8</v>
      </c>
      <c r="B45" s="137">
        <v>2</v>
      </c>
      <c r="C45" s="138"/>
      <c r="D45" s="139">
        <v>3</v>
      </c>
      <c r="E45" s="138"/>
      <c r="F45" s="139">
        <v>4</v>
      </c>
      <c r="G45" s="138"/>
      <c r="H45" s="85">
        <v>5</v>
      </c>
      <c r="I45" s="84"/>
      <c r="J45" s="85">
        <v>6</v>
      </c>
      <c r="K45" s="84"/>
      <c r="L45" s="64">
        <v>7</v>
      </c>
      <c r="M45" s="63" t="s">
        <v>7</v>
      </c>
      <c r="N45" s="65">
        <v>8</v>
      </c>
      <c r="O45" s="66" t="s">
        <v>7</v>
      </c>
      <c r="P45" s="11"/>
      <c r="S45" s="158">
        <f t="shared" si="10"/>
        <v>0</v>
      </c>
      <c r="T45" s="159"/>
      <c r="U45" s="109"/>
      <c r="V45" s="154">
        <f t="shared" si="13"/>
        <v>2</v>
      </c>
      <c r="W45" s="155"/>
      <c r="X45" s="156"/>
      <c r="Y45" s="154" t="str">
        <f t="shared" si="14"/>
        <v>○</v>
      </c>
      <c r="Z45" s="155"/>
      <c r="AA45" s="164"/>
      <c r="AB45" s="32"/>
      <c r="AC45" s="44">
        <v>8</v>
      </c>
      <c r="AD45" s="44">
        <f t="shared" si="11"/>
        <v>2</v>
      </c>
      <c r="AE45" s="44">
        <v>8</v>
      </c>
      <c r="AF45" s="44">
        <f t="shared" si="12"/>
        <v>8</v>
      </c>
      <c r="AG45" s="39">
        <f t="shared" si="3"/>
        <v>802</v>
      </c>
      <c r="AH45" s="39">
        <f t="shared" si="4"/>
        <v>808</v>
      </c>
      <c r="AI45" s="39">
        <f t="shared" si="5"/>
        <v>1</v>
      </c>
      <c r="AJ45" s="39">
        <f t="shared" si="6"/>
        <v>1</v>
      </c>
      <c r="AK45" s="39">
        <f t="shared" si="7"/>
        <v>7</v>
      </c>
      <c r="AL45" s="39"/>
      <c r="AM45" s="33"/>
    </row>
    <row r="46" spans="1:39" s="3" customFormat="1" ht="27" customHeight="1" x14ac:dyDescent="0.15">
      <c r="A46" s="31"/>
      <c r="B46" s="75">
        <v>9</v>
      </c>
      <c r="C46" s="87"/>
      <c r="D46" s="88">
        <v>10</v>
      </c>
      <c r="E46" s="87" t="s">
        <v>56</v>
      </c>
      <c r="F46" s="88">
        <v>11</v>
      </c>
      <c r="G46" s="87" t="s">
        <v>56</v>
      </c>
      <c r="H46" s="88">
        <v>12</v>
      </c>
      <c r="I46" s="87" t="s">
        <v>56</v>
      </c>
      <c r="J46" s="88">
        <v>13</v>
      </c>
      <c r="K46" s="87" t="s">
        <v>56</v>
      </c>
      <c r="L46" s="68">
        <v>14</v>
      </c>
      <c r="M46" s="67" t="s">
        <v>56</v>
      </c>
      <c r="N46" s="65">
        <v>15</v>
      </c>
      <c r="O46" s="66" t="s">
        <v>7</v>
      </c>
      <c r="P46" s="11"/>
      <c r="S46" s="158">
        <f t="shared" si="10"/>
        <v>5</v>
      </c>
      <c r="T46" s="159"/>
      <c r="U46" s="109"/>
      <c r="V46" s="154">
        <f t="shared" si="13"/>
        <v>1</v>
      </c>
      <c r="W46" s="155"/>
      <c r="X46" s="156"/>
      <c r="Y46" s="154" t="str">
        <f t="shared" si="14"/>
        <v>○</v>
      </c>
      <c r="Z46" s="155"/>
      <c r="AA46" s="164"/>
      <c r="AB46" s="32"/>
      <c r="AC46" s="44">
        <v>8</v>
      </c>
      <c r="AD46" s="44">
        <f t="shared" si="11"/>
        <v>9</v>
      </c>
      <c r="AE46" s="44">
        <v>8</v>
      </c>
      <c r="AF46" s="44">
        <f t="shared" si="12"/>
        <v>15</v>
      </c>
      <c r="AG46" s="39">
        <f t="shared" si="3"/>
        <v>809</v>
      </c>
      <c r="AH46" s="39">
        <f t="shared" si="4"/>
        <v>815</v>
      </c>
      <c r="AI46" s="39">
        <f t="shared" si="5"/>
        <v>1</v>
      </c>
      <c r="AJ46" s="39">
        <f t="shared" si="6"/>
        <v>1</v>
      </c>
      <c r="AK46" s="39">
        <f t="shared" si="7"/>
        <v>8</v>
      </c>
      <c r="AL46" s="39"/>
      <c r="AM46" s="33"/>
    </row>
    <row r="47" spans="1:39" s="3" customFormat="1" ht="27" customHeight="1" x14ac:dyDescent="0.15">
      <c r="A47" s="31"/>
      <c r="B47" s="86">
        <v>16</v>
      </c>
      <c r="C47" s="87"/>
      <c r="D47" s="88">
        <v>17</v>
      </c>
      <c r="E47" s="87"/>
      <c r="F47" s="88">
        <v>18</v>
      </c>
      <c r="G47" s="87"/>
      <c r="H47" s="88">
        <v>19</v>
      </c>
      <c r="I47" s="87"/>
      <c r="J47" s="88">
        <v>20</v>
      </c>
      <c r="K47" s="87"/>
      <c r="L47" s="129">
        <v>21</v>
      </c>
      <c r="M47" s="130" t="s">
        <v>7</v>
      </c>
      <c r="N47" s="65">
        <v>22</v>
      </c>
      <c r="O47" s="66" t="s">
        <v>7</v>
      </c>
      <c r="P47" s="11"/>
      <c r="S47" s="158">
        <f t="shared" si="10"/>
        <v>0</v>
      </c>
      <c r="T47" s="159"/>
      <c r="U47" s="109"/>
      <c r="V47" s="154">
        <f t="shared" si="13"/>
        <v>2</v>
      </c>
      <c r="W47" s="155"/>
      <c r="X47" s="156"/>
      <c r="Y47" s="154" t="str">
        <f t="shared" si="14"/>
        <v>○</v>
      </c>
      <c r="Z47" s="155"/>
      <c r="AA47" s="164"/>
      <c r="AB47" s="32"/>
      <c r="AC47" s="44">
        <v>8</v>
      </c>
      <c r="AD47" s="44">
        <f t="shared" si="11"/>
        <v>16</v>
      </c>
      <c r="AE47" s="44">
        <v>8</v>
      </c>
      <c r="AF47" s="44">
        <f t="shared" si="12"/>
        <v>22</v>
      </c>
      <c r="AG47" s="39">
        <f t="shared" si="3"/>
        <v>816</v>
      </c>
      <c r="AH47" s="39">
        <f t="shared" si="4"/>
        <v>822</v>
      </c>
      <c r="AI47" s="39">
        <f t="shared" si="5"/>
        <v>1</v>
      </c>
      <c r="AJ47" s="39">
        <f t="shared" si="6"/>
        <v>1</v>
      </c>
      <c r="AK47" s="39">
        <f t="shared" si="7"/>
        <v>9</v>
      </c>
      <c r="AL47" s="39"/>
      <c r="AM47" s="33"/>
    </row>
    <row r="48" spans="1:39" s="3" customFormat="1" ht="27" customHeight="1" x14ac:dyDescent="0.15">
      <c r="A48" s="31"/>
      <c r="B48" s="150">
        <v>23</v>
      </c>
      <c r="C48" s="87"/>
      <c r="D48" s="88">
        <v>24</v>
      </c>
      <c r="E48" s="87"/>
      <c r="F48" s="79">
        <v>25</v>
      </c>
      <c r="G48" s="89"/>
      <c r="H48" s="79">
        <v>26</v>
      </c>
      <c r="I48" s="89"/>
      <c r="J48" s="79">
        <v>27</v>
      </c>
      <c r="K48" s="124"/>
      <c r="L48" s="70">
        <v>28</v>
      </c>
      <c r="M48" s="69"/>
      <c r="N48" s="71">
        <v>29</v>
      </c>
      <c r="O48" s="72" t="s">
        <v>7</v>
      </c>
      <c r="P48" s="11"/>
      <c r="S48" s="158">
        <f t="shared" si="10"/>
        <v>0</v>
      </c>
      <c r="T48" s="159"/>
      <c r="U48" s="109"/>
      <c r="V48" s="154">
        <f t="shared" si="13"/>
        <v>2</v>
      </c>
      <c r="W48" s="155"/>
      <c r="X48" s="156"/>
      <c r="Y48" s="154" t="str">
        <f t="shared" si="14"/>
        <v>×</v>
      </c>
      <c r="Z48" s="155"/>
      <c r="AA48" s="164"/>
      <c r="AB48" s="32"/>
      <c r="AC48" s="44">
        <v>8</v>
      </c>
      <c r="AD48" s="44">
        <f t="shared" si="11"/>
        <v>23</v>
      </c>
      <c r="AE48" s="44">
        <v>9</v>
      </c>
      <c r="AF48" s="44">
        <f t="shared" si="12"/>
        <v>29</v>
      </c>
      <c r="AG48" s="39">
        <f t="shared" si="3"/>
        <v>823</v>
      </c>
      <c r="AH48" s="39">
        <f t="shared" si="4"/>
        <v>929</v>
      </c>
      <c r="AI48" s="39">
        <f t="shared" si="5"/>
        <v>1</v>
      </c>
      <c r="AJ48" s="39">
        <f t="shared" si="6"/>
        <v>1</v>
      </c>
      <c r="AK48" s="39">
        <f t="shared" si="7"/>
        <v>10</v>
      </c>
      <c r="AL48" s="39"/>
      <c r="AM48" s="33"/>
    </row>
    <row r="49" spans="1:40" s="3" customFormat="1" ht="27" customHeight="1" x14ac:dyDescent="0.15">
      <c r="A49" s="31"/>
      <c r="B49" s="93">
        <v>30</v>
      </c>
      <c r="C49" s="89" t="s">
        <v>68</v>
      </c>
      <c r="D49" s="79">
        <v>31</v>
      </c>
      <c r="E49" s="91"/>
      <c r="F49" s="92">
        <v>1</v>
      </c>
      <c r="G49" s="84"/>
      <c r="H49" s="85">
        <v>2</v>
      </c>
      <c r="I49" s="84"/>
      <c r="J49" s="85">
        <v>3</v>
      </c>
      <c r="K49" s="84"/>
      <c r="L49" s="64">
        <v>4</v>
      </c>
      <c r="M49" s="63" t="s">
        <v>7</v>
      </c>
      <c r="N49" s="73">
        <v>5</v>
      </c>
      <c r="O49" s="74" t="s">
        <v>7</v>
      </c>
      <c r="P49" s="11"/>
      <c r="S49" s="158">
        <f t="shared" si="10"/>
        <v>0</v>
      </c>
      <c r="T49" s="159"/>
      <c r="U49" s="109"/>
      <c r="V49" s="154">
        <f t="shared" si="13"/>
        <v>2</v>
      </c>
      <c r="W49" s="155"/>
      <c r="X49" s="156"/>
      <c r="Y49" s="154" t="str">
        <f t="shared" si="14"/>
        <v>○</v>
      </c>
      <c r="Z49" s="155"/>
      <c r="AA49" s="164"/>
      <c r="AB49" s="32"/>
      <c r="AC49" s="44">
        <v>8</v>
      </c>
      <c r="AD49" s="44">
        <f t="shared" si="11"/>
        <v>30</v>
      </c>
      <c r="AE49" s="44">
        <v>9</v>
      </c>
      <c r="AF49" s="44">
        <f t="shared" si="12"/>
        <v>5</v>
      </c>
      <c r="AG49" s="39">
        <f t="shared" si="3"/>
        <v>830</v>
      </c>
      <c r="AH49" s="39">
        <f t="shared" si="4"/>
        <v>905</v>
      </c>
      <c r="AI49" s="39">
        <f t="shared" si="5"/>
        <v>1</v>
      </c>
      <c r="AJ49" s="39">
        <f t="shared" si="6"/>
        <v>1</v>
      </c>
      <c r="AK49" s="39">
        <f t="shared" si="7"/>
        <v>11</v>
      </c>
      <c r="AL49" s="39"/>
      <c r="AM49" s="33"/>
    </row>
    <row r="50" spans="1:40" s="3" customFormat="1" ht="27" customHeight="1" x14ac:dyDescent="0.15">
      <c r="A50" s="31">
        <v>9</v>
      </c>
      <c r="B50" s="83">
        <v>6</v>
      </c>
      <c r="C50" s="84"/>
      <c r="D50" s="85">
        <v>7</v>
      </c>
      <c r="E50" s="84"/>
      <c r="F50" s="88">
        <v>8</v>
      </c>
      <c r="G50" s="87"/>
      <c r="H50" s="88">
        <v>9</v>
      </c>
      <c r="I50" s="87"/>
      <c r="J50" s="88">
        <v>10</v>
      </c>
      <c r="K50" s="87"/>
      <c r="L50" s="68">
        <v>11</v>
      </c>
      <c r="M50" s="67"/>
      <c r="N50" s="65">
        <v>12</v>
      </c>
      <c r="O50" s="66" t="s">
        <v>7</v>
      </c>
      <c r="P50" s="11"/>
      <c r="S50" s="158">
        <f t="shared" si="10"/>
        <v>0</v>
      </c>
      <c r="T50" s="159"/>
      <c r="U50" s="109"/>
      <c r="V50" s="154">
        <f t="shared" si="13"/>
        <v>2</v>
      </c>
      <c r="W50" s="155"/>
      <c r="X50" s="156"/>
      <c r="Y50" s="154" t="str">
        <f t="shared" si="14"/>
        <v>×</v>
      </c>
      <c r="Z50" s="155"/>
      <c r="AA50" s="164"/>
      <c r="AB50" s="32"/>
      <c r="AC50" s="44">
        <v>9</v>
      </c>
      <c r="AD50" s="44">
        <f t="shared" si="11"/>
        <v>6</v>
      </c>
      <c r="AE50" s="44">
        <v>9</v>
      </c>
      <c r="AF50" s="44">
        <f t="shared" si="12"/>
        <v>12</v>
      </c>
      <c r="AG50" s="39">
        <f t="shared" si="3"/>
        <v>906</v>
      </c>
      <c r="AH50" s="39">
        <f t="shared" si="4"/>
        <v>912</v>
      </c>
      <c r="AI50" s="39">
        <f t="shared" si="5"/>
        <v>1</v>
      </c>
      <c r="AJ50" s="39">
        <f t="shared" si="6"/>
        <v>1</v>
      </c>
      <c r="AK50" s="39">
        <f t="shared" si="7"/>
        <v>12</v>
      </c>
      <c r="AL50" s="39"/>
      <c r="AM50" s="33"/>
    </row>
    <row r="51" spans="1:40" s="3" customFormat="1" ht="27" customHeight="1" x14ac:dyDescent="0.15">
      <c r="A51" s="31"/>
      <c r="B51" s="86">
        <v>13</v>
      </c>
      <c r="C51" s="87" t="s">
        <v>68</v>
      </c>
      <c r="D51" s="88">
        <v>14</v>
      </c>
      <c r="E51" s="87"/>
      <c r="F51" s="88">
        <v>15</v>
      </c>
      <c r="G51" s="87"/>
      <c r="H51" s="88">
        <v>16</v>
      </c>
      <c r="I51" s="87"/>
      <c r="J51" s="88">
        <v>17</v>
      </c>
      <c r="K51" s="87"/>
      <c r="L51" s="68">
        <v>18</v>
      </c>
      <c r="M51" s="67" t="s">
        <v>7</v>
      </c>
      <c r="N51" s="65">
        <v>19</v>
      </c>
      <c r="O51" s="66" t="s">
        <v>7</v>
      </c>
      <c r="P51" s="11"/>
      <c r="S51" s="158">
        <f t="shared" si="10"/>
        <v>0</v>
      </c>
      <c r="T51" s="159"/>
      <c r="U51" s="109"/>
      <c r="V51" s="154">
        <f>IF(AI51=1,IF(COUNTIF(B50:O50,"▽")+COUNTIF(B51:O51,"○")+COUNTIF(B52:O52,"△")+COUNTIF(B50:O50,"▼")+COUNTIF(B51:O51,"●")+COUNTIF(B52:O52,"▲")&gt;=2,2,COUNTIF(B50:O50,"▽")+COUNTIF(B51:O51,"○")+COUNTIF(B52:O52,"△")+COUNTIF(B50:O50,"▼")+COUNTIF(B51:O51,"●")+COUNTIF(B52:O52,"▲")),"")</f>
        <v>2</v>
      </c>
      <c r="W51" s="155"/>
      <c r="X51" s="156"/>
      <c r="Y51" s="154" t="str">
        <f t="shared" si="14"/>
        <v>○</v>
      </c>
      <c r="Z51" s="155"/>
      <c r="AA51" s="164"/>
      <c r="AB51" s="32"/>
      <c r="AC51" s="44">
        <v>9</v>
      </c>
      <c r="AD51" s="44">
        <f t="shared" si="11"/>
        <v>13</v>
      </c>
      <c r="AE51" s="44">
        <v>9</v>
      </c>
      <c r="AF51" s="44">
        <f t="shared" si="12"/>
        <v>19</v>
      </c>
      <c r="AG51" s="39">
        <f t="shared" si="3"/>
        <v>913</v>
      </c>
      <c r="AH51" s="39">
        <f t="shared" si="4"/>
        <v>919</v>
      </c>
      <c r="AI51" s="39">
        <f t="shared" si="5"/>
        <v>1</v>
      </c>
      <c r="AJ51" s="39">
        <f t="shared" si="6"/>
        <v>1</v>
      </c>
      <c r="AK51" s="39">
        <f t="shared" si="7"/>
        <v>13</v>
      </c>
      <c r="AL51" s="39"/>
      <c r="AM51" s="33"/>
    </row>
    <row r="52" spans="1:40" s="3" customFormat="1" ht="27" customHeight="1" x14ac:dyDescent="0.15">
      <c r="A52" s="31"/>
      <c r="B52" s="131">
        <v>20</v>
      </c>
      <c r="C52" s="126"/>
      <c r="D52" s="125">
        <v>21</v>
      </c>
      <c r="E52" s="126"/>
      <c r="F52" s="125">
        <v>22</v>
      </c>
      <c r="G52" s="126"/>
      <c r="H52" s="65">
        <v>23</v>
      </c>
      <c r="I52" s="87"/>
      <c r="J52" s="79">
        <v>24</v>
      </c>
      <c r="K52" s="89"/>
      <c r="L52" s="70">
        <v>25</v>
      </c>
      <c r="M52" s="89"/>
      <c r="N52" s="71">
        <v>26</v>
      </c>
      <c r="O52" s="91" t="s">
        <v>7</v>
      </c>
      <c r="P52" s="11"/>
      <c r="S52" s="158">
        <f t="shared" si="10"/>
        <v>0</v>
      </c>
      <c r="T52" s="159"/>
      <c r="U52" s="109"/>
      <c r="V52" s="154">
        <f>IF(AI52=1,IF(COUNTIF(B51:O51,"▽")+COUNTIF(B52:O52,"○")+COUNTIF(B53:O53,"△")+COUNTIF(B51:O51,"▼")+COUNTIF(B52:O52,"●")+COUNTIF(B53:O53,"▲")&gt;=2,2,COUNTIF(B51:O51,"▽")+COUNTIF(B52:O52,"○")+COUNTIF(B53:O53,"△")+COUNTIF(B51:O51,"▼")+COUNTIF(B52:O52,"●")+COUNTIF(B53:O53,"▲")),"")</f>
        <v>2</v>
      </c>
      <c r="W52" s="155"/>
      <c r="X52" s="156"/>
      <c r="Y52" s="154" t="str">
        <f t="shared" si="14"/>
        <v>×</v>
      </c>
      <c r="Z52" s="155"/>
      <c r="AA52" s="164"/>
      <c r="AB52" s="32"/>
      <c r="AC52" s="44">
        <v>9</v>
      </c>
      <c r="AD52" s="44">
        <f t="shared" si="11"/>
        <v>20</v>
      </c>
      <c r="AE52" s="44">
        <v>9</v>
      </c>
      <c r="AF52" s="44">
        <f t="shared" si="12"/>
        <v>26</v>
      </c>
      <c r="AG52" s="39">
        <f t="shared" si="3"/>
        <v>920</v>
      </c>
      <c r="AH52" s="39">
        <f t="shared" si="4"/>
        <v>926</v>
      </c>
      <c r="AI52" s="39">
        <f t="shared" si="5"/>
        <v>1</v>
      </c>
      <c r="AJ52" s="39">
        <f t="shared" si="6"/>
        <v>1</v>
      </c>
      <c r="AK52" s="39">
        <f t="shared" si="7"/>
        <v>14</v>
      </c>
      <c r="AL52" s="39"/>
      <c r="AM52" s="33"/>
    </row>
    <row r="53" spans="1:40" s="3" customFormat="1" ht="27" customHeight="1" x14ac:dyDescent="0.15">
      <c r="A53" s="31"/>
      <c r="B53" s="93">
        <v>27</v>
      </c>
      <c r="C53" s="124" t="s">
        <v>68</v>
      </c>
      <c r="D53" s="79">
        <v>28</v>
      </c>
      <c r="E53" s="89"/>
      <c r="F53" s="79">
        <v>29</v>
      </c>
      <c r="G53" s="89"/>
      <c r="H53" s="79">
        <v>30</v>
      </c>
      <c r="I53" s="91"/>
      <c r="J53" s="92">
        <v>1</v>
      </c>
      <c r="K53" s="84"/>
      <c r="L53" s="64">
        <v>2</v>
      </c>
      <c r="M53" s="84"/>
      <c r="N53" s="73">
        <v>3</v>
      </c>
      <c r="O53" s="132"/>
      <c r="P53" s="11"/>
      <c r="S53" s="158">
        <f t="shared" ref="S53:S54" si="15">IF(AI53=1,COUNTIF(B53:O53,"×"),"")</f>
        <v>0</v>
      </c>
      <c r="T53" s="159"/>
      <c r="U53" s="109"/>
      <c r="V53" s="154">
        <f t="shared" si="13"/>
        <v>0</v>
      </c>
      <c r="W53" s="155"/>
      <c r="X53" s="156"/>
      <c r="Y53" s="154" t="str">
        <f>IF(AJ53=1,IF(M53="","×",IF(O53="","×","○")),"")</f>
        <v/>
      </c>
      <c r="Z53" s="155"/>
      <c r="AA53" s="164"/>
      <c r="AB53" s="32"/>
      <c r="AC53" s="44">
        <v>9</v>
      </c>
      <c r="AD53" s="44">
        <f t="shared" si="11"/>
        <v>27</v>
      </c>
      <c r="AE53" s="44">
        <v>10</v>
      </c>
      <c r="AF53" s="44">
        <f t="shared" si="12"/>
        <v>3</v>
      </c>
      <c r="AG53" s="39">
        <f t="shared" si="3"/>
        <v>927</v>
      </c>
      <c r="AH53" s="39">
        <f t="shared" si="4"/>
        <v>1003</v>
      </c>
      <c r="AI53" s="39">
        <f t="shared" si="5"/>
        <v>1</v>
      </c>
      <c r="AJ53" s="39">
        <f t="shared" si="6"/>
        <v>0</v>
      </c>
      <c r="AK53" s="39">
        <f t="shared" si="7"/>
        <v>0</v>
      </c>
      <c r="AL53" s="39"/>
      <c r="AM53" s="33"/>
    </row>
    <row r="54" spans="1:40" s="3" customFormat="1" ht="27" customHeight="1" x14ac:dyDescent="0.15">
      <c r="A54" s="31">
        <v>10</v>
      </c>
      <c r="B54" s="83">
        <v>4</v>
      </c>
      <c r="C54" s="84"/>
      <c r="D54" s="85">
        <v>5</v>
      </c>
      <c r="E54" s="84"/>
      <c r="F54" s="85">
        <v>6</v>
      </c>
      <c r="G54" s="84"/>
      <c r="H54" s="85">
        <v>7</v>
      </c>
      <c r="I54" s="84"/>
      <c r="J54" s="88">
        <v>8</v>
      </c>
      <c r="K54" s="87"/>
      <c r="L54" s="68">
        <v>9</v>
      </c>
      <c r="M54" s="87"/>
      <c r="N54" s="65">
        <v>10</v>
      </c>
      <c r="O54" s="133"/>
      <c r="P54" s="11"/>
      <c r="S54" s="160" t="str">
        <f t="shared" si="15"/>
        <v/>
      </c>
      <c r="T54" s="161"/>
      <c r="U54" s="109"/>
      <c r="V54" s="151" t="str">
        <f t="shared" si="13"/>
        <v/>
      </c>
      <c r="W54" s="152"/>
      <c r="X54" s="157"/>
      <c r="Y54" s="151" t="str">
        <f t="shared" si="14"/>
        <v/>
      </c>
      <c r="Z54" s="152"/>
      <c r="AA54" s="153"/>
      <c r="AB54" s="32"/>
      <c r="AC54" s="44">
        <v>10</v>
      </c>
      <c r="AD54" s="44">
        <f t="shared" si="11"/>
        <v>4</v>
      </c>
      <c r="AE54" s="44">
        <v>10</v>
      </c>
      <c r="AF54" s="44">
        <f t="shared" si="12"/>
        <v>10</v>
      </c>
      <c r="AG54" s="39">
        <f t="shared" si="3"/>
        <v>1004</v>
      </c>
      <c r="AH54" s="39">
        <f t="shared" si="4"/>
        <v>1010</v>
      </c>
      <c r="AI54" s="39">
        <f>IF(AG$8&lt;=AH54,IF(AG54&lt;=AH$10,1,),)</f>
        <v>0</v>
      </c>
      <c r="AJ54" s="39">
        <f>IF(AI54=1,IF(#REF!=1,1,0),0)</f>
        <v>0</v>
      </c>
      <c r="AK54" s="39">
        <f t="shared" si="7"/>
        <v>0</v>
      </c>
      <c r="AL54" s="39"/>
      <c r="AM54" s="33"/>
    </row>
    <row r="55" spans="1:40" s="57" customFormat="1" x14ac:dyDescent="0.15">
      <c r="A55" s="46"/>
      <c r="B55" s="7" t="s">
        <v>16</v>
      </c>
      <c r="C55" s="51"/>
      <c r="D55" s="51"/>
      <c r="E55" s="51"/>
      <c r="F55" s="51"/>
      <c r="G55" s="51"/>
      <c r="H55" s="51"/>
      <c r="I55" s="51"/>
      <c r="J55" s="51"/>
      <c r="K55" s="51"/>
      <c r="L55" s="52"/>
      <c r="M55" s="52"/>
      <c r="N55" s="53"/>
      <c r="O55" s="53"/>
      <c r="P55" s="54"/>
      <c r="Q55" s="46"/>
      <c r="R55" s="46"/>
      <c r="S55" s="55"/>
      <c r="T55" s="55"/>
      <c r="U55" s="55"/>
      <c r="V55" s="55"/>
      <c r="W55" s="55"/>
      <c r="X55" s="55"/>
      <c r="Y55" s="55"/>
      <c r="Z55" s="55"/>
      <c r="AA55" s="55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33"/>
      <c r="AN55" s="3"/>
    </row>
    <row r="56" spans="1:40" s="57" customFormat="1" x14ac:dyDescent="0.15">
      <c r="A56" s="46"/>
      <c r="B56" s="7" t="s">
        <v>17</v>
      </c>
      <c r="C56" s="51"/>
      <c r="D56" s="51"/>
      <c r="E56" s="51"/>
      <c r="F56" s="51"/>
      <c r="G56" s="51"/>
      <c r="H56" s="51"/>
      <c r="I56" s="51"/>
      <c r="J56" s="51"/>
      <c r="K56" s="51"/>
      <c r="L56" s="52"/>
      <c r="M56" s="52"/>
      <c r="N56" s="53"/>
      <c r="O56" s="53"/>
      <c r="P56" s="54"/>
      <c r="Q56" s="46"/>
      <c r="R56" s="46"/>
      <c r="S56" s="55"/>
      <c r="T56" s="55"/>
      <c r="U56" s="55"/>
      <c r="V56" s="55"/>
      <c r="W56" s="55"/>
      <c r="X56" s="55"/>
      <c r="Y56" s="55"/>
      <c r="Z56" s="55"/>
      <c r="AA56" s="55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33"/>
      <c r="AN56" s="3"/>
    </row>
    <row r="57" spans="1:40" s="57" customFormat="1" x14ac:dyDescent="0.15">
      <c r="A57" s="46"/>
      <c r="B57" s="162" t="s">
        <v>32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33"/>
      <c r="AN57" s="3"/>
    </row>
    <row r="58" spans="1:40" s="57" customFormat="1" x14ac:dyDescent="0.15">
      <c r="A58" s="46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33"/>
      <c r="AN58" s="3"/>
    </row>
    <row r="59" spans="1:40" s="57" customFormat="1" x14ac:dyDescent="0.15">
      <c r="A59" s="46"/>
      <c r="B59" s="7" t="s">
        <v>18</v>
      </c>
      <c r="C59" s="51"/>
      <c r="D59" s="51"/>
      <c r="E59" s="51"/>
      <c r="F59" s="51"/>
      <c r="G59" s="51"/>
      <c r="H59" s="51"/>
      <c r="I59" s="51"/>
      <c r="J59" s="51"/>
      <c r="K59" s="51"/>
      <c r="L59" s="52"/>
      <c r="M59" s="52"/>
      <c r="N59" s="53"/>
      <c r="O59" s="53"/>
      <c r="P59" s="54"/>
      <c r="Q59" s="46"/>
      <c r="R59" s="46"/>
      <c r="S59" s="55"/>
      <c r="T59" s="55"/>
      <c r="U59" s="55"/>
      <c r="V59" s="55"/>
      <c r="W59" s="55"/>
      <c r="X59" s="55"/>
      <c r="Y59" s="55"/>
      <c r="Z59" s="55"/>
      <c r="AA59" s="55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33"/>
      <c r="AN59" s="3"/>
    </row>
    <row r="60" spans="1:40" s="57" customFormat="1" x14ac:dyDescent="0.15">
      <c r="A60" s="46"/>
      <c r="B60" s="163" t="s">
        <v>23</v>
      </c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33"/>
      <c r="AN60" s="3"/>
    </row>
    <row r="61" spans="1:40" s="3" customFormat="1" x14ac:dyDescent="0.15">
      <c r="A61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3"/>
    </row>
    <row r="62" spans="1:40" s="3" customFormat="1" x14ac:dyDescent="0.15">
      <c r="A62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3"/>
    </row>
    <row r="63" spans="1:40" s="3" customFormat="1" x14ac:dyDescent="0.15">
      <c r="A63"/>
      <c r="Q63"/>
      <c r="R63"/>
      <c r="S63" s="5"/>
      <c r="T63" s="5"/>
      <c r="U63" s="5"/>
      <c r="V63" s="5"/>
      <c r="W63" s="5"/>
      <c r="X63" s="5"/>
      <c r="Y63" s="5"/>
      <c r="Z63" s="5"/>
      <c r="AA63" s="5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3"/>
    </row>
    <row r="64" spans="1:40" s="3" customFormat="1" x14ac:dyDescent="0.15">
      <c r="A64"/>
      <c r="Q64"/>
      <c r="R64"/>
      <c r="S64" s="5"/>
      <c r="T64" s="5"/>
      <c r="U64" s="5"/>
      <c r="V64" s="5"/>
      <c r="W64" s="5"/>
      <c r="X64" s="5"/>
      <c r="Y64" s="5"/>
      <c r="Z64" s="5"/>
      <c r="AA64" s="5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3"/>
    </row>
    <row r="65" spans="1:40" s="3" customFormat="1" x14ac:dyDescent="0.15">
      <c r="A65"/>
      <c r="B65" s="8"/>
      <c r="C65" s="8"/>
      <c r="D65" s="8"/>
      <c r="E65" s="8"/>
      <c r="F65" s="8"/>
      <c r="G65" s="8"/>
      <c r="H65" s="8"/>
      <c r="I65" s="8"/>
      <c r="J65" s="8"/>
      <c r="K65" s="8"/>
      <c r="L65" s="47"/>
      <c r="M65" s="47"/>
      <c r="N65" s="48"/>
      <c r="O65" s="48"/>
      <c r="P65" s="11"/>
      <c r="Q65"/>
      <c r="R65"/>
      <c r="S65" s="5"/>
      <c r="T65" s="5"/>
      <c r="U65" s="5"/>
      <c r="V65" s="5"/>
      <c r="W65" s="5"/>
      <c r="X65" s="5"/>
      <c r="Y65" s="5"/>
      <c r="Z65" s="5"/>
      <c r="AA65" s="5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3"/>
    </row>
    <row r="66" spans="1:40" s="3" customFormat="1" x14ac:dyDescent="0.15">
      <c r="A66"/>
      <c r="B66" s="8"/>
      <c r="C66" s="8"/>
      <c r="D66" s="8"/>
      <c r="E66" s="8"/>
      <c r="F66" s="8"/>
      <c r="G66" s="8"/>
      <c r="H66" s="8"/>
      <c r="I66" s="8"/>
      <c r="J66" s="8"/>
      <c r="K66" s="8"/>
      <c r="L66" s="47"/>
      <c r="M66" s="47"/>
      <c r="N66" s="48"/>
      <c r="O66" s="48"/>
      <c r="P66" s="11"/>
      <c r="Q66"/>
      <c r="R66"/>
      <c r="S66" s="5"/>
      <c r="T66" s="5"/>
      <c r="U66" s="5"/>
      <c r="V66" s="5"/>
      <c r="W66" s="5"/>
      <c r="X66" s="5"/>
      <c r="Y66" s="5"/>
      <c r="Z66" s="5"/>
      <c r="AA66" s="5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3"/>
    </row>
    <row r="67" spans="1:40" s="3" customFormat="1" x14ac:dyDescent="0.15">
      <c r="A67"/>
      <c r="B67" s="8"/>
      <c r="C67" s="8"/>
      <c r="D67" s="8"/>
      <c r="E67" s="8"/>
      <c r="F67" s="8"/>
      <c r="G67" s="8"/>
      <c r="H67" s="8"/>
      <c r="I67" s="8"/>
      <c r="J67" s="8"/>
      <c r="K67" s="8"/>
      <c r="L67" s="47"/>
      <c r="M67" s="47"/>
      <c r="N67" s="48"/>
      <c r="O67" s="48"/>
      <c r="P67" s="11"/>
      <c r="Q67"/>
      <c r="R67"/>
      <c r="S67" s="5"/>
      <c r="T67" s="5"/>
      <c r="U67" s="5"/>
      <c r="V67" s="5"/>
      <c r="W67" s="5"/>
      <c r="X67" s="5"/>
      <c r="Y67" s="5"/>
      <c r="Z67" s="5"/>
      <c r="AA67" s="5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3"/>
    </row>
    <row r="68" spans="1:40" s="3" customFormat="1" x14ac:dyDescent="0.15">
      <c r="A68"/>
      <c r="B68" s="8"/>
      <c r="C68" s="8"/>
      <c r="D68" s="8"/>
      <c r="E68" s="8"/>
      <c r="F68" s="8"/>
      <c r="G68" s="8"/>
      <c r="H68" s="8"/>
      <c r="I68" s="8"/>
      <c r="J68" s="8"/>
      <c r="K68" s="8"/>
      <c r="L68" s="47"/>
      <c r="M68" s="47"/>
      <c r="N68" s="48"/>
      <c r="O68" s="48"/>
      <c r="P68" s="11"/>
      <c r="Q68"/>
      <c r="R68"/>
      <c r="S68" s="5"/>
      <c r="T68" s="5"/>
      <c r="U68" s="5"/>
      <c r="V68" s="5"/>
      <c r="W68" s="5"/>
      <c r="X68" s="5"/>
      <c r="Y68" s="5"/>
      <c r="Z68" s="5"/>
      <c r="AA68" s="5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3"/>
    </row>
    <row r="69" spans="1:40" x14ac:dyDescent="0.15">
      <c r="AN69" s="3"/>
    </row>
    <row r="70" spans="1:40" x14ac:dyDescent="0.15">
      <c r="AN70" s="3"/>
    </row>
    <row r="71" spans="1:40" x14ac:dyDescent="0.15">
      <c r="AN71" s="3"/>
    </row>
    <row r="72" spans="1:40" x14ac:dyDescent="0.15">
      <c r="AN72" s="3"/>
    </row>
    <row r="73" spans="1:40" x14ac:dyDescent="0.15">
      <c r="AN73" s="3"/>
    </row>
    <row r="74" spans="1:40" x14ac:dyDescent="0.15">
      <c r="AN74" s="3"/>
    </row>
    <row r="75" spans="1:40" x14ac:dyDescent="0.15">
      <c r="AN75" s="3"/>
    </row>
    <row r="76" spans="1:40" x14ac:dyDescent="0.15">
      <c r="AN76" s="3"/>
    </row>
    <row r="77" spans="1:40" x14ac:dyDescent="0.15">
      <c r="AN77" s="3"/>
    </row>
    <row r="78" spans="1:40" x14ac:dyDescent="0.15">
      <c r="AN78" s="3"/>
    </row>
    <row r="79" spans="1:40" x14ac:dyDescent="0.15">
      <c r="AM79" s="57"/>
      <c r="AN79" s="57"/>
    </row>
    <row r="80" spans="1:40" x14ac:dyDescent="0.15">
      <c r="AM80" s="57"/>
      <c r="AN80" s="57"/>
    </row>
    <row r="81" spans="39:40" x14ac:dyDescent="0.15">
      <c r="AM81" s="57"/>
      <c r="AN81" s="57"/>
    </row>
    <row r="82" spans="39:40" x14ac:dyDescent="0.15">
      <c r="AM82" s="57"/>
      <c r="AN82" s="57"/>
    </row>
    <row r="83" spans="39:40" x14ac:dyDescent="0.15">
      <c r="AM83" s="57"/>
      <c r="AN83" s="57"/>
    </row>
    <row r="84" spans="39:40" x14ac:dyDescent="0.15">
      <c r="AM84" s="57"/>
      <c r="AN84" s="57"/>
    </row>
    <row r="85" spans="39:40" x14ac:dyDescent="0.15">
      <c r="AN85" s="3"/>
    </row>
    <row r="86" spans="39:40" x14ac:dyDescent="0.15">
      <c r="AN86" s="3"/>
    </row>
    <row r="87" spans="39:40" x14ac:dyDescent="0.15">
      <c r="AN87" s="3"/>
    </row>
    <row r="88" spans="39:40" x14ac:dyDescent="0.15">
      <c r="AN88" s="3"/>
    </row>
    <row r="89" spans="39:40" x14ac:dyDescent="0.15">
      <c r="AN89" s="3"/>
    </row>
    <row r="90" spans="39:40" x14ac:dyDescent="0.15">
      <c r="AN90" s="3"/>
    </row>
    <row r="91" spans="39:40" x14ac:dyDescent="0.15">
      <c r="AN91" s="3"/>
    </row>
    <row r="92" spans="39:40" x14ac:dyDescent="0.15">
      <c r="AN92" s="3"/>
    </row>
  </sheetData>
  <dataConsolidate/>
  <mergeCells count="125">
    <mergeCell ref="AP26:AQ26"/>
    <mergeCell ref="S46:T46"/>
    <mergeCell ref="V46:X46"/>
    <mergeCell ref="Y46:AA46"/>
    <mergeCell ref="S47:T47"/>
    <mergeCell ref="V47:X47"/>
    <mergeCell ref="Y47:AA47"/>
    <mergeCell ref="S44:T44"/>
    <mergeCell ref="V44:X44"/>
    <mergeCell ref="Y44:AA44"/>
    <mergeCell ref="S45:T45"/>
    <mergeCell ref="V45:X45"/>
    <mergeCell ref="Y45:AA45"/>
    <mergeCell ref="S42:T42"/>
    <mergeCell ref="V42:X42"/>
    <mergeCell ref="Y42:AA42"/>
    <mergeCell ref="S43:T43"/>
    <mergeCell ref="V43:X43"/>
    <mergeCell ref="Y43:AA43"/>
    <mergeCell ref="S40:T40"/>
    <mergeCell ref="V40:X40"/>
    <mergeCell ref="Y40:AA40"/>
    <mergeCell ref="S41:T41"/>
    <mergeCell ref="V41:X41"/>
    <mergeCell ref="S50:T50"/>
    <mergeCell ref="V50:X50"/>
    <mergeCell ref="Y50:AA50"/>
    <mergeCell ref="S51:T51"/>
    <mergeCell ref="V51:X51"/>
    <mergeCell ref="Y51:AA51"/>
    <mergeCell ref="S48:T48"/>
    <mergeCell ref="V48:X48"/>
    <mergeCell ref="Y48:AA48"/>
    <mergeCell ref="S49:T49"/>
    <mergeCell ref="V49:X49"/>
    <mergeCell ref="Y49:AA49"/>
    <mergeCell ref="S54:T54"/>
    <mergeCell ref="V54:X54"/>
    <mergeCell ref="Y54:AA54"/>
    <mergeCell ref="B57:AA58"/>
    <mergeCell ref="B60:AA60"/>
    <mergeCell ref="S52:T52"/>
    <mergeCell ref="V52:X52"/>
    <mergeCell ref="Y52:AA52"/>
    <mergeCell ref="S53:T53"/>
    <mergeCell ref="V53:X53"/>
    <mergeCell ref="Y53:AA53"/>
    <mergeCell ref="Y41:AA41"/>
    <mergeCell ref="S38:T38"/>
    <mergeCell ref="V38:X38"/>
    <mergeCell ref="Y38:AA38"/>
    <mergeCell ref="S39:T39"/>
    <mergeCell ref="V39:X39"/>
    <mergeCell ref="Y39:AA39"/>
    <mergeCell ref="S36:T36"/>
    <mergeCell ref="V36:X36"/>
    <mergeCell ref="Y36:AA36"/>
    <mergeCell ref="S37:T37"/>
    <mergeCell ref="V37:X37"/>
    <mergeCell ref="Y37:AA37"/>
    <mergeCell ref="S34:T34"/>
    <mergeCell ref="V34:X34"/>
    <mergeCell ref="Y34:AA34"/>
    <mergeCell ref="S35:T35"/>
    <mergeCell ref="V35:X35"/>
    <mergeCell ref="Y35:AA35"/>
    <mergeCell ref="S32:T32"/>
    <mergeCell ref="V32:X32"/>
    <mergeCell ref="Y32:AA32"/>
    <mergeCell ref="S33:T33"/>
    <mergeCell ref="V33:X33"/>
    <mergeCell ref="Y33:AA33"/>
    <mergeCell ref="S30:T30"/>
    <mergeCell ref="V30:X30"/>
    <mergeCell ref="Y30:AA30"/>
    <mergeCell ref="S31:T31"/>
    <mergeCell ref="V31:X31"/>
    <mergeCell ref="Y31:AA31"/>
    <mergeCell ref="S28:T28"/>
    <mergeCell ref="V28:X28"/>
    <mergeCell ref="Y28:AA28"/>
    <mergeCell ref="S29:T29"/>
    <mergeCell ref="V29:X29"/>
    <mergeCell ref="Y29:AA29"/>
    <mergeCell ref="S26:T26"/>
    <mergeCell ref="V26:X26"/>
    <mergeCell ref="Y26:AA26"/>
    <mergeCell ref="S27:T27"/>
    <mergeCell ref="V27:X27"/>
    <mergeCell ref="Y27:AA27"/>
    <mergeCell ref="A2:O2"/>
    <mergeCell ref="Q2:AA2"/>
    <mergeCell ref="B7:P9"/>
    <mergeCell ref="Y6:AA7"/>
    <mergeCell ref="Y5:AA5"/>
    <mergeCell ref="H10:K10"/>
    <mergeCell ref="H12:K12"/>
    <mergeCell ref="Y24:AA25"/>
    <mergeCell ref="H14:J14"/>
    <mergeCell ref="R10:V11"/>
    <mergeCell ref="W10:AA11"/>
    <mergeCell ref="R12:V13"/>
    <mergeCell ref="W12:AA13"/>
    <mergeCell ref="T7:U7"/>
    <mergeCell ref="Q7:R7"/>
    <mergeCell ref="N24:O25"/>
    <mergeCell ref="H6:K6"/>
    <mergeCell ref="AC24:AD24"/>
    <mergeCell ref="AE24:AF24"/>
    <mergeCell ref="B24:C25"/>
    <mergeCell ref="D24:E25"/>
    <mergeCell ref="F24:G25"/>
    <mergeCell ref="H24:I25"/>
    <mergeCell ref="J24:K25"/>
    <mergeCell ref="L24:M25"/>
    <mergeCell ref="V18:AA18"/>
    <mergeCell ref="V19:X20"/>
    <mergeCell ref="Y19:AA20"/>
    <mergeCell ref="V21:X21"/>
    <mergeCell ref="Y21:AA21"/>
    <mergeCell ref="Q18:U20"/>
    <mergeCell ref="Q21:U21"/>
    <mergeCell ref="S24:U25"/>
    <mergeCell ref="V24:X25"/>
    <mergeCell ref="A17:H19"/>
  </mergeCells>
  <phoneticPr fontId="3"/>
  <dataValidations count="8">
    <dataValidation type="list" allowBlank="1" showInputMessage="1" showErrorMessage="1" sqref="I38">
      <formula1>$AL$26:$AL$31</formula1>
    </dataValidation>
    <dataValidation type="list" allowBlank="1" showInputMessage="1" showErrorMessage="1" sqref="I39:I54 E36:E54 G36:G54 I36:I37 K36:K54 M36:M54 O36:O54 C36:C54">
      <formula1>$AM$25:$AM$32</formula1>
    </dataValidation>
    <dataValidation type="list" allowBlank="1" showInputMessage="1" showErrorMessage="1" sqref="E11">
      <formula1>$AM$26:$AM$27</formula1>
    </dataValidation>
    <dataValidation type="list" allowBlank="1" showInputMessage="1" showErrorMessage="1" sqref="K26:K35 I26:I35 G26:G35 O26:O35 C26:C35 E29:E35 E26:E27 M26:M35">
      <formula1>$AM$26:$AM$32</formula1>
    </dataValidation>
    <dataValidation allowBlank="1" showErrorMessage="1" errorTitle="プルダウンより選択" sqref="H6:K6"/>
    <dataValidation type="decimal" operator="lessThanOrEqual" allowBlank="1" showInputMessage="1" showErrorMessage="1" errorTitle="数式が入力されています。" error="数字を手入力しないでください。" promptTitle="数式が入力されています。" prompt="手入力しないでください。" sqref="Y6:AA7">
      <formula1>1</formula1>
    </dataValidation>
    <dataValidation imeMode="off" allowBlank="1" showInputMessage="1" showErrorMessage="1" sqref="H10:K10 H12:K12"/>
    <dataValidation type="list" allowBlank="1" showInputMessage="1" showErrorMessage="1" sqref="E28">
      <formula1>$AM$26:$AM$32</formula1>
    </dataValidation>
  </dataValidations>
  <pageMargins left="0.78740157480314965" right="0.59055118110236227" top="0.55118110236220474" bottom="0.35433070866141736" header="0.31496062992125984" footer="0.31496062992125984"/>
  <pageSetup paperSize="9" scale="91" orientation="portrait" r:id="rId1"/>
  <headerFooter>
    <oddHeader>&amp;C&amp;16記入例&amp;R別紙１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休日取得計画（実績）書</vt:lpstr>
      <vt:lpstr>【記入例】</vt:lpstr>
      <vt:lpstr>【記入例】!Print_Area</vt:lpstr>
      <vt:lpstr>'休日取得計画（実績）書'!Print_Area</vt:lpstr>
      <vt:lpstr>【記入例】!Print_Titles</vt:lpstr>
      <vt:lpstr>'休日取得計画（実績）書'!Print_Titles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木下  誠</cp:lastModifiedBy>
  <cp:lastPrinted>2021-03-01T07:56:20Z</cp:lastPrinted>
  <dcterms:created xsi:type="dcterms:W3CDTF">2018-03-12T00:00:28Z</dcterms:created>
  <dcterms:modified xsi:type="dcterms:W3CDTF">2025-01-08T05:11:37Z</dcterms:modified>
</cp:coreProperties>
</file>