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84" windowHeight="8192" tabRatio="500" activeTab="2"/>
  </bookViews>
  <sheets>
    <sheet name="入力注意事項" sheetId="1" r:id="rId1"/>
    <sheet name="入力表(工事・業務）" sheetId="2" r:id="rId2"/>
    <sheet name="着工届・着手届" sheetId="3" r:id="rId3"/>
    <sheet name="計画工事工程表 " sheetId="43" r:id="rId4"/>
    <sheet name="前払金" sheetId="5" r:id="rId5"/>
    <sheet name="中間前払金" sheetId="6" r:id="rId6"/>
    <sheet name="現場代理人届" sheetId="7" r:id="rId7"/>
    <sheet name="退職金制度届出書" sheetId="8" r:id="rId8"/>
    <sheet name="下請負届" sheetId="9" r:id="rId9"/>
    <sheet name="施工体制台帳" sheetId="10" r:id="rId10"/>
    <sheet name="工事作業所災害防止" sheetId="11" r:id="rId11"/>
    <sheet name="工事履行報告書" sheetId="12" r:id="rId12"/>
    <sheet name="段階確認申出書" sheetId="13" r:id="rId13"/>
    <sheet name="打合簿" sheetId="14" r:id="rId14"/>
    <sheet name="工期延長申出書" sheetId="15" r:id="rId15"/>
    <sheet name="出来高集計表" sheetId="16" r:id="rId16"/>
    <sheet name="完成届・完了届" sheetId="17" r:id="rId17"/>
    <sheet name="完成写真" sheetId="18" r:id="rId18"/>
    <sheet name="工事写真帳" sheetId="19" r:id="rId19"/>
    <sheet name="出来形管理図表" sheetId="20" r:id="rId20"/>
    <sheet name="出来形管理図(平面図・構造図)" sheetId="21" r:id="rId21"/>
    <sheet name="出来形管理図(2)" sheetId="22" r:id="rId22"/>
    <sheet name="出来形管理図(3)" sheetId="23" r:id="rId23"/>
    <sheet name="手直し工事完了届" sheetId="24" r:id="rId24"/>
    <sheet name="引渡書" sheetId="25" r:id="rId25"/>
    <sheet name="請負代金・委託料請求書" sheetId="26" r:id="rId26"/>
    <sheet name="←修正済" sheetId="27" r:id="rId27"/>
    <sheet name="３．材料" sheetId="28" r:id="rId28"/>
    <sheet name="【削除】４－１下請体制表" sheetId="29" r:id="rId29"/>
    <sheet name="４－２．再委託申請届" sheetId="30" r:id="rId30"/>
    <sheet name="５-４現場代理人変更届 " sheetId="31" r:id="rId31"/>
    <sheet name="５-５管理技術者変更届" sheetId="32" r:id="rId32"/>
    <sheet name="６変更契約工事承諾書" sheetId="33" r:id="rId33"/>
    <sheet name="６－３履行期間延長申出書" sheetId="34" r:id="rId34"/>
    <sheet name="６－５業務履行報告書" sheetId="35" r:id="rId35"/>
    <sheet name="１０．協議書" sheetId="36" r:id="rId36"/>
    <sheet name="７－３共済証紙受払簿" sheetId="37" r:id="rId37"/>
    <sheet name="７－４被共済者就労状況報告書" sheetId="38" r:id="rId38"/>
    <sheet name="９．ﾏﾆﾌｪｽﾄ集計表" sheetId="39" r:id="rId39"/>
    <sheet name="７－５建退共貼付状況報告" sheetId="40" r:id="rId40"/>
    <sheet name="８－２業務委託記録簿" sheetId="41" r:id="rId41"/>
    <sheet name="１１．設計図書確認請求書 " sheetId="42" r:id="rId42"/>
  </sheets>
  <definedNames>
    <definedName name="請負工事費">#REF!</definedName>
    <definedName name="請負工事費" localSheetId="2">#REF!</definedName>
    <definedName name="請負工事費" localSheetId="4">#REF!</definedName>
    <definedName name="請負工事費" localSheetId="5">#REF!</definedName>
    <definedName name="aaa">#REF!</definedName>
    <definedName name="aaa" localSheetId="7">#REF!</definedName>
    <definedName name="人孔1">#REF!</definedName>
    <definedName name="人孔1" localSheetId="7">#REF!</definedName>
    <definedName name="人孔2">#REF!</definedName>
    <definedName name="人孔2" localSheetId="7">#REF!</definedName>
    <definedName name="人孔3">#REF!</definedName>
    <definedName name="人孔3" localSheetId="7">#REF!</definedName>
    <definedName name="人孔個数1">#REF!</definedName>
    <definedName name="人孔個数1" localSheetId="7">#REF!</definedName>
    <definedName name="人孔個数2">#REF!</definedName>
    <definedName name="人孔個数2" localSheetId="7">#REF!</definedName>
    <definedName name="人孔個数3">#REF!</definedName>
    <definedName name="人孔個数3" localSheetId="7">#REF!</definedName>
    <definedName name="単独率">#REF!</definedName>
    <definedName name="単独率" localSheetId="7">#REF!</definedName>
    <definedName name="変更">#REF!</definedName>
    <definedName name="変更" localSheetId="7">#REF!</definedName>
    <definedName name="対象額">#REF!</definedName>
    <definedName name="対象額" localSheetId="7">#REF!</definedName>
    <definedName name="布設延長1">#REF!</definedName>
    <definedName name="布設延長1" localSheetId="7">#REF!</definedName>
    <definedName name="排水面積">#REF!</definedName>
    <definedName name="排水面積" localSheetId="7">#REF!</definedName>
    <definedName name="汚水桝">#REF!</definedName>
    <definedName name="汚水桝" localSheetId="7">#REF!</definedName>
    <definedName name="現場代理人等届">#REF!</definedName>
    <definedName name="現場代理人等届" localSheetId="7">#REF!</definedName>
    <definedName name="管径1">#REF!</definedName>
    <definedName name="管径1" localSheetId="7">#REF!</definedName>
    <definedName name="築造延長1">#REF!</definedName>
    <definedName name="築造延長1" localSheetId="7">#REF!</definedName>
    <definedName name="請負工事費" localSheetId="7">#REF!</definedName>
    <definedName name="請負工事費" localSheetId="8">#REF!</definedName>
    <definedName name="人孔1" localSheetId="9">#REF!</definedName>
    <definedName name="人孔2" localSheetId="9">#REF!</definedName>
    <definedName name="人孔3" localSheetId="9">#REF!</definedName>
    <definedName name="単独率" localSheetId="9">#REF!</definedName>
    <definedName name="変更" localSheetId="9">#REF!</definedName>
    <definedName name="対象額" localSheetId="9">#REF!</definedName>
    <definedName name="汚水桝" localSheetId="9">#REF!</definedName>
    <definedName name="現場代理人等届" localSheetId="9">#REF!</definedName>
    <definedName name="管径1" localSheetId="9">#REF!</definedName>
    <definedName name="築造延長1" localSheetId="9">#REF!</definedName>
    <definedName name="人孔1" localSheetId="10">#REF!</definedName>
    <definedName name="人孔2" localSheetId="10">#REF!</definedName>
    <definedName name="人孔3" localSheetId="10">#REF!</definedName>
    <definedName name="単独率" localSheetId="10">#REF!</definedName>
    <definedName name="変更" localSheetId="10">#REF!</definedName>
    <definedName name="対象額" localSheetId="10">#REF!</definedName>
    <definedName name="汚水桝" localSheetId="10">#REF!</definedName>
    <definedName name="現場代理人等届" localSheetId="10">#REF!</definedName>
    <definedName name="管径1" localSheetId="10">#REF!</definedName>
    <definedName name="築造延長1" localSheetId="10">#REF!</definedName>
    <definedName name="人孔1" localSheetId="12">#REF!</definedName>
    <definedName name="人孔2" localSheetId="12">#REF!</definedName>
    <definedName name="人孔3" localSheetId="12">#REF!</definedName>
    <definedName name="人孔個数1" localSheetId="12">#REF!</definedName>
    <definedName name="人孔個数2" localSheetId="12">#REF!</definedName>
    <definedName name="人孔個数3" localSheetId="12">#REF!</definedName>
    <definedName name="単独率" localSheetId="12">#REF!</definedName>
    <definedName name="変更" localSheetId="12">#REF!</definedName>
    <definedName name="対象額" localSheetId="12">#REF!</definedName>
    <definedName name="布設延長1" localSheetId="12">#REF!</definedName>
    <definedName name="排水面積" localSheetId="12">#REF!</definedName>
    <definedName name="汚水桝" localSheetId="12">#REF!</definedName>
    <definedName name="現場代理人等届" localSheetId="12">#REF!</definedName>
    <definedName name="管径1" localSheetId="12">#REF!</definedName>
    <definedName name="築造延長1" localSheetId="12">#REF!</definedName>
    <definedName name="人孔1" localSheetId="13">#REF!</definedName>
    <definedName name="人孔2" localSheetId="13">#REF!</definedName>
    <definedName name="人孔3" localSheetId="13">#REF!</definedName>
    <definedName name="人孔個数1" localSheetId="13">#REF!</definedName>
    <definedName name="人孔個数2" localSheetId="13">#REF!</definedName>
    <definedName name="人孔個数3" localSheetId="13">#REF!</definedName>
    <definedName name="単独率" localSheetId="13">#REF!</definedName>
    <definedName name="対象額" localSheetId="13">#REF!</definedName>
    <definedName name="布設延長1" localSheetId="13">#REF!</definedName>
    <definedName name="排水面積" localSheetId="13">#REF!</definedName>
    <definedName name="汚水桝" localSheetId="13">#REF!</definedName>
    <definedName name="管径1" localSheetId="13">#REF!</definedName>
    <definedName name="築造延長1" localSheetId="13">#REF!</definedName>
    <definedName name="請負工事費" localSheetId="16">#REF!</definedName>
    <definedName name="請負工事費" localSheetId="24">#REF!</definedName>
    <definedName name="請負工事費" localSheetId="25">#REF!</definedName>
    <definedName name="請負工事費" localSheetId="30">#REF!</definedName>
    <definedName name="請負工事費" localSheetId="34">#REF!</definedName>
    <definedName name="請負工事費" localSheetId="35">#REF!</definedName>
    <definedName name="請負工事費" localSheetId="41">#REF!</definedName>
    <definedName name="ValidData1">#REF!</definedName>
    <definedName name="ValidData2">#REF!</definedName>
    <definedName name="_xlnm.Print_Area" localSheetId="1">'入力表(工事・業務）'!$B$1:$L$28</definedName>
    <definedName name="_xlnm.Print_Titles" localSheetId="1">#REF!</definedName>
    <definedName name="_xlnm.Print_Area" localSheetId="2">'着工届・着手届'!$A$1:$Z$34</definedName>
    <definedName name="_xlnm.Print_Area" localSheetId="4">前払金!$A$1:$K$39</definedName>
    <definedName name="_xlnm.Print_Area" localSheetId="5">中間前払金!$A$1:$K$39</definedName>
    <definedName name="_xlnm.Print_Area" localSheetId="6">現場代理人届!$A$1:$L$40</definedName>
    <definedName name="_xlnm.Print_Area" localSheetId="7">退職金制度届出書!$A$1:$X$59</definedName>
    <definedName name="_xlnm.Print_Area" localSheetId="8">下請負届!$A$1:$K$92</definedName>
    <definedName name="_xlnm.Print_Area" localSheetId="9">施工体制台帳!$A$1:$CE$108</definedName>
    <definedName name="_xlnm.Print_Area" localSheetId="10">工事作業所災害防止!$A$1:$AC$34</definedName>
    <definedName name="_xlnm.Print_Area" localSheetId="11">工事履行報告書!$A$1:$K$26</definedName>
    <definedName name="_xlnm.Print_Area" localSheetId="12">段階確認申出書!$A$1:$J$45</definedName>
    <definedName name="_xlnm.Print_Area" localSheetId="13">打合簿!$A$1:$AD$39</definedName>
    <definedName name="_xlnm.Print_Area" localSheetId="14">工期延長申出書!$A$1:$K$40</definedName>
    <definedName name="_xlnm.Print_Area" localSheetId="15">出来高集計表!$A$1:$O$25</definedName>
    <definedName name="_xlnm.Print_Area" localSheetId="16">'完成届・完了届'!$A$1:$R$47</definedName>
    <definedName name="_xlnm.Print_Area" localSheetId="17">完成写真!$A$1:$G$28</definedName>
    <definedName name="_xlnm.Print_Area" localSheetId="18">工事写真帳!$A:$G</definedName>
    <definedName name="_xlnm.Print_Area" localSheetId="19">出来形管理図表!$A$1:$CZ$68</definedName>
    <definedName name="_xlnm.Print_Area" localSheetId="20">'出来形管理図(平面図・構造図)'!$A$1:$DT$83</definedName>
    <definedName name="_xlnm.Print_Area" localSheetId="21">'出来形管理図(2)'!$A$1:$CY$74</definedName>
    <definedName name="_xlnm.Print_Area" localSheetId="22">'出来形管理図(3)'!$A$1:$Z$42</definedName>
    <definedName name="_xlnm.Print_Area" localSheetId="23">手直し工事完了届!$A$1:$P$56</definedName>
    <definedName name="_xlnm.Print_Area" localSheetId="24">引渡書!$A$1:$U$42</definedName>
    <definedName name="_xlnm.Print_Area" localSheetId="25">'請負代金・委託料請求書'!$A$1:$L$38</definedName>
    <definedName name="_xlnm.Print_Area" localSheetId="27">'３．材料'!$A$3:$I$52</definedName>
    <definedName name="_xlnm.Print_Area" localSheetId="28">'【削除】４－１下請体制表'!$A$1:$BZ$51</definedName>
    <definedName name="_xlnm.Print_Area" localSheetId="29">'４－２．再委託申請届'!$A$1:$K$98</definedName>
    <definedName name="_xlnm.Print_Area" localSheetId="30">'５-４現場代理人変更届 '!$A$1:$L$40</definedName>
    <definedName name="_xlnm.Print_Area" localSheetId="31">'５-５管理技術者変更届'!$A$1:$L$40</definedName>
    <definedName name="_xlnm.Print_Area" localSheetId="32">'６変更契約工事承諾書'!$A$1:$K$40</definedName>
    <definedName name="_xlnm.Print_Area" localSheetId="33">'６－３履行期間延長申出書'!$A$1:$K$40</definedName>
    <definedName name="_xlnm.Print_Area" localSheetId="34">'６－５業務履行報告書'!$A$1:$K$26</definedName>
    <definedName name="_xlnm.Print_Area" localSheetId="35">'１０．協議書'!$A$1:$S$97</definedName>
    <definedName name="_xlnm.Print_Area" localSheetId="38">'９．ﾏﾆﾌｪｽﾄ集計表'!$A$1:$N$38</definedName>
    <definedName name="_xlnm.Print_Titles" localSheetId="38">'９．ﾏﾆﾌｪｽﾄ集計表'!$1:$10</definedName>
    <definedName name="_xlnm.Print_Area" localSheetId="40">'８－２業務委託記録簿'!$A$1:$H$43</definedName>
    <definedName name="_xlnm.Print_Area" localSheetId="41">'１１．設計図書確認請求書 '!$A$1:$S$49</definedName>
    <definedName name="_xlnm.Print_Area" localSheetId="3">'計画工事工程表 '!$A$6:$CG$62</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 xml:space="preserve"> </author>
  </authors>
  <commentList>
    <comment ref="Q10" authorId="0">
      <text>
        <r>
          <rPr>
            <sz val="11"/>
            <color auto="1"/>
            <rFont val="ＭＳ Ｐゴシック"/>
          </rPr>
          <t xml:space="preserve">前期末残高又は前ページ残高の証紙枚数入力
</t>
        </r>
      </text>
    </comment>
    <comment ref="Q11" authorId="0">
      <text>
        <r>
          <rPr>
            <sz val="11"/>
            <color auto="1"/>
            <rFont val="ＭＳ Ｐゴシック"/>
          </rPr>
          <t xml:space="preserve">日付を入力すると表示
</t>
        </r>
      </text>
    </comment>
    <comment ref="AC11" authorId="0">
      <text>
        <r>
          <rPr>
            <sz val="11"/>
            <color auto="1"/>
            <rFont val="ＭＳ Ｐゴシック"/>
          </rPr>
          <t xml:space="preserve">日付を入力すると表示
</t>
        </r>
      </text>
    </comment>
    <comment ref="AF11" authorId="0">
      <text>
        <r>
          <rPr>
            <sz val="11"/>
            <color auto="1"/>
            <rFont val="ＭＳ Ｐゴシック"/>
          </rPr>
          <t xml:space="preserve">日付を入力すると表示
</t>
        </r>
      </text>
    </comment>
    <comment ref="AI50" authorId="0">
      <text>
        <r>
          <rPr>
            <sz val="11"/>
            <color auto="1"/>
            <rFont val="ＭＳ Ｐゴシック"/>
          </rPr>
          <t xml:space="preserve">決算日の被共済者の人数を入力
</t>
        </r>
      </text>
    </comment>
  </commentList>
</comments>
</file>

<file path=xl/sharedStrings.xml><?xml version="1.0" encoding="utf-8"?>
<sst xmlns="http://schemas.openxmlformats.org/spreadsheetml/2006/main" xmlns:r="http://schemas.openxmlformats.org/officeDocument/2006/relationships" count="712" uniqueCount="712">
  <si>
    <t>No.</t>
  </si>
  <si>
    <t>印</t>
  </si>
  <si>
    <t>工事は1、業務委託は2を選んで下さい。</t>
  </si>
  <si>
    <t>工種名</t>
  </si>
  <si>
    <t>着工届・着手届</t>
  </si>
  <si>
    <t>に必要事項を入力して下さい。</t>
  </si>
  <si>
    <t>建設業退職金共済制度へ加入している。（3に掛金収納書を貼付）</t>
  </si>
  <si>
    <t>１．この記録簿は打合せ毎に２部作成し、委託、受託者は協議事項を確認し、署名、捺印の上それぞれ一通づつ保管するものとする。</t>
  </si>
  <si>
    <t>○○○○○</t>
  </si>
  <si>
    <t>出来形管理図（平面図・構造図）</t>
  </si>
  <si>
    <t>許可業種</t>
  </si>
  <si>
    <t>　</t>
  </si>
  <si>
    <t>北津　二郎</t>
  </si>
  <si>
    <t>委託料</t>
  </si>
  <si>
    <t>契約日</t>
  </si>
  <si>
    <t>東西　南男</t>
  </si>
  <si>
    <t>5.　箇　所</t>
  </si>
  <si>
    <t>下記から必要な様式を選んで下さい。</t>
  </si>
  <si>
    <t>担当工事内容</t>
  </si>
  <si>
    <t>規格値</t>
  </si>
  <si>
    <t>未加入</t>
  </si>
  <si>
    <t>下請負届</t>
  </si>
  <si>
    <t>月分</t>
  </si>
  <si>
    <t>退職金制度届出書</t>
  </si>
  <si>
    <t>工事内容</t>
  </si>
  <si>
    <t>この受払簿は、受入・払出の都度、掛金収納書などをみて日付</t>
  </si>
  <si>
    <t>●●●会社</t>
  </si>
  <si>
    <t>１　この様式は元請が作成する。一次下請業者等が報告する再下請負通知書（様式第50号の３）を添付することにより、</t>
  </si>
  <si>
    <t>下請負関係</t>
  </si>
  <si>
    <t>工事履行報告書</t>
  </si>
  <si>
    <t>１次　　　　　　　　　　　再委託業者名</t>
  </si>
  <si>
    <t>受入枚数</t>
  </si>
  <si>
    <t>項目</t>
  </si>
  <si>
    <t>請負代金額</t>
  </si>
  <si>
    <t>入力欄</t>
  </si>
  <si>
    <t>車　両</t>
  </si>
  <si>
    <t>様式名</t>
  </si>
  <si>
    <t>東港　三北</t>
  </si>
  <si>
    <t>労働協約又は就業規則に退職手当の定めがある。</t>
  </si>
  <si>
    <t>住所</t>
  </si>
  <si>
    <t>魚津市●●町▲-■</t>
  </si>
  <si>
    <t>　※＜下請負人に関する事項＞の「主任技術者、専門技術者」の記入要領</t>
  </si>
  <si>
    <t>▲▲工</t>
  </si>
  <si>
    <t>予定工程　　　％　　　　　　　　　　　　　（　　　　）は工程　　　　　　　　　　　変　 　更　 　後</t>
  </si>
  <si>
    <t>工事年度</t>
  </si>
  <si>
    <t>村椿　　晃</t>
  </si>
  <si>
    <t>Ｎ ｏ ．</t>
  </si>
  <si>
    <t>◆◆工</t>
  </si>
  <si>
    <t>発注者</t>
  </si>
  <si>
    <t>摘　　　要
(検査済数量等）</t>
  </si>
  <si>
    <t>協　　　議　　　事　　　項</t>
  </si>
  <si>
    <t>施工に必要な許可業種</t>
  </si>
  <si>
    <t>■■■工</t>
  </si>
  <si>
    <t>　一次下請負業者別の施工体制台帳とする。</t>
  </si>
  <si>
    <t>当初、変更のいずれかを○で囲むこと。　</t>
  </si>
  <si>
    <t>許可番号</t>
  </si>
  <si>
    <t>役職名</t>
  </si>
  <si>
    <t>南津　三郎</t>
  </si>
  <si>
    <t>・発議事項のその他については、工事の施工について立会いを必要とする場合や、届出、報告、通知、提出を行う場合とする。</t>
  </si>
  <si>
    <t>⑨決算日</t>
  </si>
  <si>
    <t>2級土木施工管理技士</t>
  </si>
  <si>
    <t>有　　　無</t>
  </si>
  <si>
    <t>魚津市長</t>
  </si>
  <si>
    <t>（この行は名称が長い場合使用）</t>
  </si>
  <si>
    <t>完成写真</t>
  </si>
  <si>
    <t>東西　三男</t>
  </si>
  <si>
    <t>２　上記の記載事項が発注者との請負契約書や下請負契約書に記載がある場合は、その写しを添付することにより</t>
  </si>
  <si>
    <t>氏名</t>
  </si>
  <si>
    <t>許可番号・許可業種</t>
  </si>
  <si>
    <t>工　　　期</t>
  </si>
  <si>
    <t>土木一式</t>
  </si>
  <si>
    <t>建設業の
許可</t>
  </si>
  <si>
    <t>建築一式</t>
  </si>
  <si>
    <t>下請事業所</t>
  </si>
  <si>
    <t>代表者名</t>
  </si>
  <si>
    <t>計画工事工程表</t>
  </si>
  <si>
    <t>●●●工</t>
  </si>
  <si>
    <t>○○○○○○○○工事</t>
  </si>
  <si>
    <t>計　（Ａ）</t>
  </si>
  <si>
    <t>工期  着工</t>
  </si>
  <si>
    <t>魚津市庁舎整備事業</t>
  </si>
  <si>
    <t>魚津　一郎</t>
  </si>
  <si>
    <t>前払金</t>
  </si>
  <si>
    <t>計　（Ｂ）</t>
  </si>
  <si>
    <t>技術者氏名</t>
  </si>
  <si>
    <t>設計金額（税込み）</t>
  </si>
  <si>
    <t>名　　  　　 　称</t>
  </si>
  <si>
    <t>現場代理人届</t>
  </si>
  <si>
    <t>受注者</t>
  </si>
  <si>
    <t>許　可　業　種</t>
  </si>
  <si>
    <t>魚津市○○町○番○号</t>
  </si>
  <si>
    <t>６　健康保険等の加入状況の保険加入の有無欄には、各保険の適用を受ける営業所について届出を行っている場合は「加入」を、</t>
  </si>
  <si>
    <t>日分</t>
  </si>
  <si>
    <t>施工体制台帳</t>
  </si>
  <si>
    <t>番         号</t>
  </si>
  <si>
    <t>中間前払金</t>
  </si>
  <si>
    <t>下請負金額</t>
  </si>
  <si>
    <t>履行期間</t>
  </si>
  <si>
    <t>中小企業退職金共済制度(※2)に加入している。</t>
  </si>
  <si>
    <t>回覧</t>
  </si>
  <si>
    <t>平成●年●月●日</t>
  </si>
  <si>
    <t>健康保険等の加入状況</t>
  </si>
  <si>
    <t>　　年 月 日 ～ 年 月 日</t>
  </si>
  <si>
    <t>変　更　契　約　承　諾　書</t>
  </si>
  <si>
    <t>下　 請 　体 　制 　表</t>
  </si>
  <si>
    <t>社名</t>
  </si>
  <si>
    <t>　　事業所整理記号等の営業所の名称欄には、この様式左側の営業所の名称欄には元請契約に係る営業所の名称及び下請契約に係る営業所の名称を、</t>
  </si>
  <si>
    <t>株式会社　○○組</t>
  </si>
  <si>
    <t>６　段階確認対象部分</t>
  </si>
  <si>
    <r>
      <rPr>
        <sz val="8"/>
        <color auto="1"/>
        <rFont val="ＭＳ 明朝"/>
      </rPr>
      <t>（注）　１　一次下請負について記入すること。元請けの主任（監理）技術者が複数の場合は、代表の１名を記入のこと。
　　　　２　施工体制台帳及び施工体系図を同時に提出することとし、添付書類は建設業法施行規則第14条の２第２項の規定に準じること。
　　　　３　下請負契約の合計額が3,000万円以上（建築一式工事の場合は4,500万円以上）の工事は、権利技術者資格証の交付を受けた者を
　　　　　工事現場に専任で置かなければならないので、</t>
    </r>
    <r>
      <rPr>
        <u/>
        <sz val="8"/>
        <color auto="1"/>
        <rFont val="ＭＳ 明朝"/>
      </rPr>
      <t xml:space="preserve">管理技術者氏名欄及び資格者証交付番号欄に記入し、資格者証の写し（表、裏）を
</t>
    </r>
    <r>
      <rPr>
        <sz val="8"/>
        <color auto="1"/>
        <rFont val="ＭＳ 明朝"/>
      </rPr>
      <t>　　　　　</t>
    </r>
    <r>
      <rPr>
        <u/>
        <sz val="8"/>
        <color auto="1"/>
        <rFont val="ＭＳ 明朝"/>
      </rPr>
      <t xml:space="preserve">添付すること。
</t>
    </r>
    <r>
      <rPr>
        <sz val="8"/>
        <color auto="1"/>
        <rFont val="ＭＳ 明朝"/>
      </rPr>
      <t xml:space="preserve">
　　　　４　下請負金額は、消費税及び地方消費税を含む金額を記入し、（　）に消費税額及び地方消費税額を内書きすること。
　　　　５　工事内容は、下請負に付された工種を掘削工事、盛土工事、鉄筋工事、型枠工事等の別に具体的に記入すること。
　　　　６　工事内容は、下請負に付された工事の下請負業者、下請負金額等が適正であるか否かについて、発注した所属長が意見を記入する欄で
　　　　　あり、受注者において記入しないこと。
　　　　７　２回目以降の届出は、前回までの内容を全て記入した上で追加記入するものとし、今回追加・変更等の状況がわかるように備考欄
　　　　　に記載すること。
　　　　８　表面に記載しきれないときは、裏面に記載すること。
　　　　９　下請負金額の計は、裏面に記載した一次下請負金額を含めた金額とすること。</t>
    </r>
  </si>
  <si>
    <t xml:space="preserve">        氏名</t>
  </si>
  <si>
    <t>１次　　　　　　　　　　　下請負者名</t>
  </si>
  <si>
    <t>代表取締役　○○○○</t>
  </si>
  <si>
    <t>河川</t>
  </si>
  <si>
    <t>　・　・</t>
  </si>
  <si>
    <t>様式第19号（第22条関係）</t>
  </si>
  <si>
    <t>▲▲▲会社</t>
  </si>
  <si>
    <t>積載限度（t）</t>
  </si>
  <si>
    <t>（  表  面  ）</t>
  </si>
  <si>
    <t>委託業務の名称</t>
  </si>
  <si>
    <t>検査部分数量</t>
  </si>
  <si>
    <t>資格名称</t>
  </si>
  <si>
    <t>資格番号</t>
  </si>
  <si>
    <t>様式第50号</t>
  </si>
  <si>
    <t>工事作業所災害防止</t>
  </si>
  <si>
    <t>主任技術者氏名</t>
  </si>
  <si>
    <t>別紙２</t>
  </si>
  <si>
    <t>監督員名</t>
  </si>
  <si>
    <t>　　　　2)建築士法「建築士試験」</t>
  </si>
  <si>
    <t>記　事</t>
  </si>
  <si>
    <t>魚西　南</t>
  </si>
  <si>
    <t>1級土木施工管理技士</t>
  </si>
  <si>
    <t>別紙-3 出来形測定表</t>
  </si>
  <si>
    <t>段階確認申出書</t>
  </si>
  <si>
    <t>No</t>
  </si>
  <si>
    <t>打合簿</t>
  </si>
  <si>
    <t>より</t>
  </si>
  <si>
    <t>西津　四郎</t>
  </si>
  <si>
    <t>工期延長申出書</t>
  </si>
  <si>
    <t>■■■会社</t>
  </si>
  <si>
    <t>　備　考</t>
  </si>
  <si>
    <t>出来高集計表</t>
  </si>
  <si>
    <t>a</t>
  </si>
  <si>
    <t>令和７年度</t>
  </si>
  <si>
    <t>整理番号</t>
  </si>
  <si>
    <t>契約年月日</t>
  </si>
  <si>
    <t>工事名称</t>
  </si>
  <si>
    <t>１日券</t>
  </si>
  <si>
    <t>完成届・完了届</t>
  </si>
  <si>
    <t>　魚津市</t>
  </si>
  <si>
    <t>管</t>
  </si>
  <si>
    <t>下　請　負　部　分</t>
  </si>
  <si>
    <t>様式第４号（1）（第３条関係）</t>
  </si>
  <si>
    <t>７</t>
  </si>
  <si>
    <t>工　事　コ　ー　ド</t>
  </si>
  <si>
    <t>前払金請求日</t>
  </si>
  <si>
    <t>工事写真帳</t>
  </si>
  <si>
    <t>排　水　工</t>
  </si>
  <si>
    <t>変更完成年月日</t>
  </si>
  <si>
    <t>東港　魚北</t>
  </si>
  <si>
    <t>№13</t>
  </si>
  <si>
    <t>下記のとおり手直し工事を完了したので、お届けします。</t>
  </si>
  <si>
    <t>貼付年月日</t>
  </si>
  <si>
    <t xml:space="preserve"> 下記事項について、協議します。　　　　　　　　</t>
  </si>
  <si>
    <t>出来形管理図表</t>
  </si>
  <si>
    <t>　　 ます。</t>
  </si>
  <si>
    <t>出来形管理図(平面図・構造図)</t>
  </si>
  <si>
    <t>※1</t>
  </si>
  <si>
    <t>日間延長</t>
  </si>
  <si>
    <t>発　議
年月日</t>
  </si>
  <si>
    <t>第１回部金</t>
  </si>
  <si>
    <t>出来形管理図(2)</t>
  </si>
  <si>
    <t>出来形管理図（3）</t>
  </si>
  <si>
    <t>第２回部金</t>
  </si>
  <si>
    <t>出来形管理図(3)</t>
  </si>
  <si>
    <t>第３回部金</t>
  </si>
  <si>
    <t>手直し工事完了届</t>
  </si>
  <si>
    <t>会          長</t>
  </si>
  <si>
    <t>次のとおり、提出いたします。</t>
  </si>
  <si>
    <t>引渡書</t>
  </si>
  <si>
    <t>基準高▽</t>
  </si>
  <si>
    <t>請負代金・委託料請求書</t>
  </si>
  <si>
    <t>東西　二男</t>
  </si>
  <si>
    <t>実測月日</t>
  </si>
  <si>
    <t>№12</t>
  </si>
  <si>
    <t>魚西　二南</t>
  </si>
  <si>
    <t>　　　　1)大学卒「指定学科」　３年以上の実務経験</t>
  </si>
  <si>
    <t>設計値との差</t>
  </si>
  <si>
    <t>残　　高</t>
  </si>
  <si>
    <t>東港　二北</t>
  </si>
  <si>
    <t>　　　　2)高校卒「指定学科」　５年以上の実務経験</t>
  </si>
  <si>
    <t>手帳の更新をすませた時にはこの受払簿にも記帳して下さい。</t>
  </si>
  <si>
    <t>魚西　三南</t>
  </si>
  <si>
    <t>３</t>
  </si>
  <si>
    <t>数　　量</t>
  </si>
  <si>
    <t>様式第16号（第20条関係）</t>
  </si>
  <si>
    <t>あて</t>
  </si>
  <si>
    <t>　受注者　住所</t>
  </si>
  <si>
    <t>入力表(工事・業務）'!A1へ戻る</t>
  </si>
  <si>
    <t>４</t>
  </si>
  <si>
    <t>記</t>
  </si>
  <si>
    <t>魚津市</t>
  </si>
  <si>
    <t>地内</t>
  </si>
  <si>
    <t>―</t>
  </si>
  <si>
    <t>から</t>
  </si>
  <si>
    <t>安全衛生責任者名</t>
  </si>
  <si>
    <t>№15</t>
  </si>
  <si>
    <t>まで</t>
  </si>
  <si>
    <t>様式第17号（第20条関係)</t>
  </si>
  <si>
    <t>工　期　延　長　申　出　書</t>
  </si>
  <si>
    <t>再委託金額</t>
  </si>
  <si>
    <t>当初　　　変更</t>
  </si>
  <si>
    <t>変更契約年月日</t>
  </si>
  <si>
    <t>前期（前頁）繰越</t>
  </si>
  <si>
    <t xml:space="preserve"> 地内</t>
  </si>
  <si>
    <t>その他：（　　　　）</t>
  </si>
  <si>
    <t>受 注 者</t>
  </si>
  <si>
    <t>(注)</t>
  </si>
  <si>
    <t>路　盤　工</t>
  </si>
  <si>
    <t>3.記録簿は、特記仕様書同様の役目を果たすものであり、成果品の提出時にはﾁｪｯｸを実施すること。</t>
  </si>
  <si>
    <t>提出年月日</t>
  </si>
  <si>
    <t>単  位</t>
  </si>
  <si>
    <t>測定月日</t>
  </si>
  <si>
    <t>○○○工</t>
  </si>
  <si>
    <t>　従業員規模等により各保険の適用が除外される場合は「適用除外」を○で囲む。</t>
  </si>
  <si>
    <t>△△△△△△△</t>
  </si>
  <si>
    <t>式</t>
  </si>
  <si>
    <t>監督員</t>
  </si>
  <si>
    <t>　　　(2)　資格等による場合</t>
  </si>
  <si>
    <t>外国人技能実習生の
従事の状況(有無)</t>
  </si>
  <si>
    <t>事業名</t>
  </si>
  <si>
    <t>貼付人員</t>
  </si>
  <si>
    <t>専門技術者</t>
  </si>
  <si>
    <t>様式第1号（第3条関係）</t>
  </si>
  <si>
    <t>中間前払金請求書</t>
  </si>
  <si>
    <t>300＊300</t>
  </si>
  <si>
    <t>月</t>
  </si>
  <si>
    <t>工 事 コード</t>
  </si>
  <si>
    <t>大臣</t>
  </si>
  <si>
    <t>上記業務の一部を下記のとおり再委託したいので、承諾願います。</t>
  </si>
  <si>
    <t>外国人技能実
習生の従事の
状況(有無)</t>
  </si>
  <si>
    <t>2.他の期間を含めた協議についても同様、必要部数の記録簿を作成すること。</t>
  </si>
  <si>
    <t>様式第53号（第37条関係）</t>
  </si>
  <si>
    <t>２</t>
  </si>
  <si>
    <t>現場代理人名</t>
  </si>
  <si>
    <t>工  事  名</t>
  </si>
  <si>
    <t>㊞</t>
  </si>
  <si>
    <t>　　２　専門技術者には、土木・建築一式工事を施工する場合等でその工事に含まれる専門工事を施工するために必要な主任技術者を記載する。</t>
  </si>
  <si>
    <t>４　専門技術者には、土木・建築一式工事を施工する場合等でその工事に含まれる専門工事を施工するために必要な主任技術者を記載する。</t>
  </si>
  <si>
    <t>前 　 払　  金　  請　  求　  書</t>
  </si>
  <si>
    <t>下 限</t>
  </si>
  <si>
    <t>１</t>
  </si>
  <si>
    <t>下 請 負 者 名</t>
  </si>
  <si>
    <t>測　　　　　定　　　　　箇　　　　　所</t>
  </si>
  <si>
    <t>契約金額</t>
  </si>
  <si>
    <t>５</t>
  </si>
  <si>
    <t>６</t>
  </si>
  <si>
    <t>受入年月日</t>
  </si>
  <si>
    <t>　　届出ます。</t>
  </si>
  <si>
    <t>金属屑
(t)</t>
  </si>
  <si>
    <t>次頁へ　　　　（次年度へ）　　　転　　記</t>
  </si>
  <si>
    <t>　行っていない場合（適用を受ける営業所が複数あり、そのうち一部について行っていない場合を含む）は「未加入」を、</t>
  </si>
  <si>
    <t>氏　　　名</t>
  </si>
  <si>
    <t>（記入要領）</t>
  </si>
  <si>
    <t>第</t>
  </si>
  <si>
    <t>様式第52号（36条関係）</t>
  </si>
  <si>
    <t>法令による技術者　　　　　　　　　　　資 格 の 名 称</t>
  </si>
  <si>
    <t>上記の共済証紙を受領いたしました。</t>
  </si>
  <si>
    <t>資格の番号</t>
  </si>
  <si>
    <t>出来形管理図（2）</t>
  </si>
  <si>
    <t>注1　現場代理人等の社員証及び資格者証等の写しを添付してください。</t>
  </si>
  <si>
    <t>備　考</t>
  </si>
  <si>
    <t>決算期間内　　　　　　の　合　計</t>
  </si>
  <si>
    <t>　2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t>
  </si>
  <si>
    <t>注1　管理技術者等の社員証及び資格者証等の写しを添付してください。</t>
  </si>
  <si>
    <t>　　　　　（短大・高専卒業者を含む。）</t>
  </si>
  <si>
    <t>　2　「法令による技術者資格の名称」欄には、仕様書に定める資格に定める資格を満たすものについて記載するものとし、その資格を有することが確認できる書類を添付してください。</t>
  </si>
  <si>
    <t>専門
技術者名</t>
  </si>
  <si>
    <t>宛</t>
  </si>
  <si>
    <t>商号又は名称</t>
  </si>
  <si>
    <t>300＊400</t>
  </si>
  <si>
    <t>現場代理人　</t>
  </si>
  <si>
    <t>⑦</t>
  </si>
  <si>
    <t>付けで契約を締結した</t>
  </si>
  <si>
    <t>を</t>
  </si>
  <si>
    <t>施工するに当たり雇用する労働者(下請業者が雇用する労働者を含む。)全員の退職金については、
下記のとおり措置されていますので届け出ます。</t>
  </si>
  <si>
    <t>№11</t>
  </si>
  <si>
    <t>１　受注者が雇用する労働者について(該当項目の□をチェックする。)</t>
  </si>
  <si>
    <t>特定退職金共済制度(※1)に加入している。</t>
  </si>
  <si>
    <t>受　注　者</t>
  </si>
  <si>
    <t>2　下請業者が雇用する労働者について(該当項目の□をチェックし、下請業者名を記入する。)</t>
  </si>
  <si>
    <t>下請業者名:</t>
  </si>
  <si>
    <t>3　建設業退職金共済制度掛金収納書</t>
  </si>
  <si>
    <t>構　　　　　　造　　　　　　物　</t>
  </si>
  <si>
    <t>受注者住所</t>
  </si>
  <si>
    <t>掛金収納書貼付欄</t>
  </si>
  <si>
    <t>商工会議所又は商工会等の実施する退職金共済制度で、所得税法施行令第73条に規定するものをいう。</t>
  </si>
  <si>
    <t>※2</t>
  </si>
  <si>
    <t>t=200</t>
  </si>
  <si>
    <t>中小企業退職金共済法に基づき設けられた制度で、勤労者退職金共済機構の中小企業退職金共済事業本部が運営しているものをいう。</t>
  </si>
  <si>
    <t>下　　請　　負　　届　（第　　　　回）</t>
  </si>
  <si>
    <t>１　工　事　名</t>
  </si>
  <si>
    <t>国土交通大臣</t>
  </si>
  <si>
    <t xml:space="preserve"> 上記の工事の一部を下記のとおり下請負させたいので、届出をします。</t>
  </si>
  <si>
    <t>±30</t>
  </si>
  <si>
    <t>許可</t>
  </si>
  <si>
    <t>設計数量</t>
  </si>
  <si>
    <t>号</t>
  </si>
  <si>
    <t>名</t>
  </si>
  <si>
    <t>２　工事場所</t>
  </si>
  <si>
    <t>（</t>
  </si>
  <si>
    <t>富山県知事</t>
  </si>
  <si>
    <t>３　請負代金額</t>
  </si>
  <si>
    <t>履行期間延長申出日数</t>
  </si>
  <si>
    <t>４　工　　　期</t>
  </si>
  <si>
    <t>委託業務の場所</t>
  </si>
  <si>
    <t>主任技術者</t>
  </si>
  <si>
    <t>監理技術者名
主任技術者名</t>
  </si>
  <si>
    <t>基準高▼</t>
  </si>
  <si>
    <t>注1　表中の空白欄は、現場代理人又は主任技術者等の名称を記入してください。</t>
  </si>
  <si>
    <t>(監理技術者)</t>
  </si>
  <si>
    <t>担当工事　　　　　　　　　　　　　　　　　　　　　　　　　　　　　　　　　　　　　　　　　　　　　　　　　　　　　　　　　　　　　　　　　　　　　　　　　　　　　　内　　　容</t>
  </si>
  <si>
    <t xml:space="preserve">(資格者証交付番号 </t>
  </si>
  <si>
    <t>管 理 項 目</t>
  </si>
  <si>
    <t>号）</t>
  </si>
  <si>
    <t>登 録 業 種</t>
  </si>
  <si>
    <t>様式第19号の２（第22条関係）</t>
  </si>
  <si>
    <t>　　なお、この様式左側について、元請契約に係る営業所で下請契約を行う場合は、下請契約欄に「同上」と記載する。</t>
  </si>
  <si>
    <t>主任技術者名</t>
  </si>
  <si>
    <t>（Ａ）－（Ｂ）</t>
  </si>
  <si>
    <t>住　　　　　所</t>
  </si>
  <si>
    <t>工 事 内 容</t>
  </si>
  <si>
    <t>第１回提出</t>
  </si>
  <si>
    <t>単位[　　]</t>
  </si>
  <si>
    <t>計</t>
  </si>
  <si>
    <t>工事</t>
  </si>
  <si>
    <t>（２枚目以降も含む合計金額を記入のこと。）</t>
  </si>
  <si>
    <t>意　見</t>
  </si>
  <si>
    <t>業務委託用(使用する場合は建設工事の注意書を削除し下記の注意書きを挿入する）</t>
  </si>
  <si>
    <t>(注)１　登録番号及び登録業種の欄は、測量法、建築士法または土地家屋調査法等により、登録が義務付けられている場合に記載すること。</t>
  </si>
  <si>
    <t>Ｎｏ．</t>
  </si>
  <si>
    <t>　２　再委託金額は、消費税及び地方消費税を含む額を記入し、（　　）に消費税及び地方消費税の額を内書きすること。</t>
  </si>
  <si>
    <t>　３　業務内容は、再委託する業務について具体的に記入すること。</t>
  </si>
  <si>
    <t>延べ就労日数</t>
  </si>
  <si>
    <r>
      <rPr>
        <sz val="11.5"/>
        <color auto="1"/>
        <rFont val="ＭＳ 明朝"/>
      </rPr>
      <t>様式第</t>
    </r>
    <r>
      <rPr>
        <sz val="11.5"/>
        <color auto="1"/>
        <rFont val="Century"/>
      </rPr>
      <t>19</t>
    </r>
    <r>
      <rPr>
        <sz val="11.5"/>
        <color auto="1"/>
        <rFont val="ＭＳ 明朝"/>
      </rPr>
      <t>号（第</t>
    </r>
    <r>
      <rPr>
        <sz val="11.5"/>
        <color auto="1"/>
        <rFont val="Century"/>
      </rPr>
      <t>22</t>
    </r>
    <r>
      <rPr>
        <sz val="11.5"/>
        <color auto="1"/>
        <rFont val="ＭＳ 明朝"/>
      </rPr>
      <t>条関係）</t>
    </r>
  </si>
  <si>
    <t>（  裏  面  ）</t>
  </si>
  <si>
    <t>2.受注者名</t>
  </si>
  <si>
    <t>令和</t>
  </si>
  <si>
    <t>措　置　事　項</t>
  </si>
  <si>
    <t>年</t>
  </si>
  <si>
    <t>日</t>
  </si>
  <si>
    <t>受注者名</t>
  </si>
  <si>
    <t>施 工 体 制 台 帳</t>
  </si>
  <si>
    <t>《下請負人に関する事項》</t>
  </si>
  <si>
    <t>加入</t>
  </si>
  <si>
    <t>会社名</t>
  </si>
  <si>
    <t>［会社名］</t>
  </si>
  <si>
    <t>［事業所名］</t>
  </si>
  <si>
    <t>許　可　番　号</t>
  </si>
  <si>
    <t>　（主任技術者又は監理技術者が専門技術者としての資格を有する場合は専門技術者を兼ねることができる。）</t>
  </si>
  <si>
    <t>許可（更新）年月日</t>
  </si>
  <si>
    <t>発議者</t>
  </si>
  <si>
    <t>工事名称
及び
工事内容</t>
  </si>
  <si>
    <t>工事業</t>
  </si>
  <si>
    <t>＜</t>
  </si>
  <si>
    <t>1.工事名</t>
  </si>
  <si>
    <t>特定</t>
  </si>
  <si>
    <t>知事</t>
  </si>
  <si>
    <t>出　来　形　管　理　図</t>
  </si>
  <si>
    <t>一般</t>
  </si>
  <si>
    <t>　　　　5)電気事業法「電気主任技術者国家試験等」</t>
  </si>
  <si>
    <t>№０</t>
  </si>
  <si>
    <t>工期</t>
  </si>
  <si>
    <t>自</t>
  </si>
  <si>
    <t>統括安全衛生責任者</t>
  </si>
  <si>
    <t>至</t>
  </si>
  <si>
    <t>発注者名
及び
住所</t>
  </si>
  <si>
    <t>〒937-8555　富山県魚津市釈迦堂一丁目10番１号</t>
  </si>
  <si>
    <t>高　さ</t>
  </si>
  <si>
    <t>受注者　住所</t>
  </si>
  <si>
    <t>工 事 場 所</t>
  </si>
  <si>
    <t>保険加入の有無</t>
  </si>
  <si>
    <t>元請から受入</t>
  </si>
  <si>
    <t>健康保険</t>
  </si>
  <si>
    <t>マニフェスト集計表</t>
  </si>
  <si>
    <t>履行期間延長の理由</t>
  </si>
  <si>
    <t>厚生年金保険</t>
  </si>
  <si>
    <t>下限</t>
  </si>
  <si>
    <t>雇用保険</t>
  </si>
  <si>
    <t>\</t>
  </si>
  <si>
    <t>契約
営業所</t>
  </si>
  <si>
    <t>木根</t>
  </si>
  <si>
    <t>区分</t>
  </si>
  <si>
    <t>名　　　　　　　　　称</t>
  </si>
  <si>
    <t>３次下請</t>
  </si>
  <si>
    <t>住　　　　　　　　　所</t>
  </si>
  <si>
    <t>安全衛生推進者名</t>
  </si>
  <si>
    <t>適用除外</t>
  </si>
  <si>
    <t>上層</t>
  </si>
  <si>
    <t>元請契約</t>
  </si>
  <si>
    <t>元請名</t>
  </si>
  <si>
    <t>事業所
整理記号等</t>
  </si>
  <si>
    <t>建退共事務受託様式３号</t>
  </si>
  <si>
    <t>営業所の名称</t>
  </si>
  <si>
    <t>種　　　別</t>
  </si>
  <si>
    <t>下請契約</t>
  </si>
  <si>
    <t>№7</t>
  </si>
  <si>
    <t>長　さ</t>
  </si>
  <si>
    <t>権限及び
意見申出方法</t>
  </si>
  <si>
    <t>雇用管理責任者名</t>
  </si>
  <si>
    <t>専任</t>
  </si>
  <si>
    <t>資 材 名</t>
  </si>
  <si>
    <t>非専任</t>
  </si>
  <si>
    <t>資格内容</t>
  </si>
  <si>
    <t>専門技術者名</t>
  </si>
  <si>
    <t>№6</t>
  </si>
  <si>
    <t>指示：下記事項について指示します。</t>
  </si>
  <si>
    <t>発注者の
監督員名</t>
  </si>
  <si>
    <t>権限及び意見申出方法</t>
  </si>
  <si>
    <t>現場
代理人名</t>
  </si>
  <si>
    <t>一号特定技能外
国人の従事の
状況(有無)</t>
  </si>
  <si>
    <t>別紙-1 出来形測定表(平面図・構造図)</t>
  </si>
  <si>
    <t>外国人建設就
労者の従事の
状況(有無)</t>
  </si>
  <si>
    <t>担当
工事内容</t>
  </si>
  <si>
    <t>人</t>
  </si>
  <si>
    <t xml:space="preserve">発注者へ写しを提出する際の添付書類
・下請負人と締結した下請契約に係る契約書の写し
</t>
  </si>
  <si>
    <t>外国人建設就労者の
従事の状況(有無)</t>
  </si>
  <si>
    <t>㎡</t>
  </si>
  <si>
    <t>意 見</t>
  </si>
  <si>
    <t>　記載を省略することができる。</t>
  </si>
  <si>
    <t>工　　　　　　　期</t>
  </si>
  <si>
    <t>３　主任技術者又は監理技術者の配置状況について「専任・非専任」のいずれかに○印を付けること。</t>
  </si>
  <si>
    <t>５　受注者が設置する主任技術者又は監理技術者並びに専門技術者について次のものを添付すること。</t>
  </si>
  <si>
    <t>測 定        項 目</t>
  </si>
  <si>
    <t>期　間</t>
  </si>
  <si>
    <t>　　(1)　資格を証するものの写し</t>
  </si>
  <si>
    <t>　　(2)　自社従業員である証明書類の写し（従業員証、健康保険証など）</t>
  </si>
  <si>
    <t>　右側の一次下請負人に関する事項は請負契約に係る営業所の名称を、健康保険欄には、事業所整理記号及び事業所番号（健康保険組合にあっては組合名）を、</t>
  </si>
  <si>
    <t>上限</t>
  </si>
  <si>
    <t>　一括適用の承認に係る営業所の場合は、本店の整理記号及び事業所番号を、厚生年金保険欄には、事業所整理記号及び事業所番号を、一括適用の承認に係る営業所の場合は、</t>
  </si>
  <si>
    <t>　本店の整理記号及び事業所番号を、雇用保険欄には、労働保険番号を、継続事業の一括の認可に係る営業所の場合は、本店の労働保険番号をそれぞれ記載する。</t>
  </si>
  <si>
    <t>　　右側の一次下請負人に関する事項については、請負契約に係る営業所以外の営業所で再下請負契約を行う場合には欄を追加して記載する。</t>
  </si>
  <si>
    <t>工　　種</t>
  </si>
  <si>
    <t>契 約 日</t>
  </si>
  <si>
    <t>　　</t>
  </si>
  <si>
    <t>　　１　主任技術者の配属状況について[専任・非専任]のいずれかに○印を付すこと。</t>
  </si>
  <si>
    <t>　　　　（一式工事の主任技術者が専門工事の主任技術者としての資格を有する場合は専門技術者を兼ねることができる。）</t>
  </si>
  <si>
    <t>住         所</t>
  </si>
  <si>
    <t>　　３　複数の専門工事を施工するために複数の専門技術者を要する場合は適宜欄を設けて全員を記載する。</t>
  </si>
  <si>
    <t>　　４　主任技術者の資格内容は、以下の中から該当するものを選んで記載すること。</t>
  </si>
  <si>
    <t>様式第52号</t>
  </si>
  <si>
    <t>２　委託業務の場所</t>
  </si>
  <si>
    <t xml:space="preserve">　　　(1)　経験年数による場合  </t>
  </si>
  <si>
    <t>手　直　し　事　項</t>
  </si>
  <si>
    <t>　　　　3)その他　　　　　　　　 10年以上の実務経験</t>
  </si>
  <si>
    <t xml:space="preserve">　　　　1)建設業法「技術検定」                        </t>
  </si>
  <si>
    <t>変更前</t>
  </si>
  <si>
    <t>発注者名</t>
  </si>
  <si>
    <t>　　　　3)技術士法「技術士試験」</t>
  </si>
  <si>
    <t>　　　　4)電気工事士法「電気工事士試験」</t>
  </si>
  <si>
    <t>　　　　6)消防法「消防設備士試験」</t>
  </si>
  <si>
    <t>完 成 写 真</t>
  </si>
  <si>
    <t>必ず、受入・払出年月日を入力。</t>
  </si>
  <si>
    <t>　　　　7)職業能力開発促進法「技能検定」</t>
  </si>
  <si>
    <t>様式第51号</t>
  </si>
  <si>
    <t>工事作業所災害防止協議会兼施工体系図</t>
  </si>
  <si>
    <t>完 成 日</t>
  </si>
  <si>
    <t>宛</t>
    <rPh sb="0" eb="1">
      <t>あて</t>
    </rPh>
    <phoneticPr fontId="5" type="Hiragana"/>
  </si>
  <si>
    <t>月　　別</t>
  </si>
  <si>
    <t>設　計　値</t>
  </si>
  <si>
    <t>安全衛生責任者</t>
  </si>
  <si>
    <t>元方安全衛生管理者</t>
  </si>
  <si>
    <t>書記</t>
  </si>
  <si>
    <t>副    会    長</t>
  </si>
  <si>
    <t>工　事　履　行　報　告　書（　月分）</t>
  </si>
  <si>
    <t>　　あて</t>
  </si>
  <si>
    <t>社内目標値</t>
  </si>
  <si>
    <t>測点</t>
  </si>
  <si>
    <t>工 事 名</t>
  </si>
  <si>
    <t>令和　　年　　月　　日</t>
  </si>
  <si>
    <t>工　　期</t>
  </si>
  <si>
    <t>　　下記の工事資材を使用しますので届出ます。</t>
  </si>
  <si>
    <t>実施工程　　％</t>
  </si>
  <si>
    <t>備　　考</t>
  </si>
  <si>
    <t>略　      　図</t>
  </si>
  <si>
    <t>（記事欄）</t>
  </si>
  <si>
    <t>年　月　日</t>
  </si>
  <si>
    <t>様式第56号</t>
  </si>
  <si>
    <t>現場代理人</t>
  </si>
  <si>
    <t>路線</t>
  </si>
  <si>
    <t>№9</t>
  </si>
  <si>
    <t>工事段階確認申出書　(第　　回）</t>
  </si>
  <si>
    <t>１　工 事 名</t>
  </si>
  <si>
    <t>４　契約年月日</t>
  </si>
  <si>
    <t>５　工　　期</t>
  </si>
  <si>
    <t>７　段階確認希望年月日</t>
  </si>
  <si>
    <t>発議事項</t>
  </si>
  <si>
    <t>協議：下記事項について協議します。</t>
  </si>
  <si>
    <t>承諾：下記事項について承諾します。</t>
  </si>
  <si>
    <t>内　　　　容</t>
  </si>
  <si>
    <t>報告日</t>
  </si>
  <si>
    <t>　　　　氏名</t>
  </si>
  <si>
    <t>（留意事項）</t>
  </si>
  <si>
    <t>・添付図面等がある場合は、内容欄下に記載する。</t>
  </si>
  <si>
    <t>工期 着工</t>
  </si>
  <si>
    <t>工事場所</t>
  </si>
  <si>
    <t>着工</t>
  </si>
  <si>
    <t>完成</t>
  </si>
  <si>
    <t>工期延長申出日数</t>
  </si>
  <si>
    <t>№14</t>
  </si>
  <si>
    <t>変更後完成年月日</t>
  </si>
  <si>
    <t>実　測　値</t>
  </si>
  <si>
    <t>工期延長の理由</t>
  </si>
  <si>
    <t>出　来　高　集　計　表</t>
  </si>
  <si>
    <t>工　　　種</t>
  </si>
  <si>
    <t>￥</t>
  </si>
  <si>
    <t>自由勾配側溝</t>
  </si>
  <si>
    <t>下層</t>
  </si>
  <si>
    <t>t=100</t>
  </si>
  <si>
    <t>m</t>
  </si>
  <si>
    <t>様式第51号（35条関係）</t>
  </si>
  <si>
    <t>被　共　済　者　数</t>
  </si>
  <si>
    <t>前　払　金</t>
  </si>
  <si>
    <t>(消費税及び地方消費税含む)</t>
  </si>
  <si>
    <t>受領済金額</t>
  </si>
  <si>
    <t>平成</t>
  </si>
  <si>
    <t>工事名</t>
  </si>
  <si>
    <t>前  払  金</t>
  </si>
  <si>
    <t>工  事  写  真  帳</t>
  </si>
  <si>
    <t>出 来 形 管 理 図 表</t>
  </si>
  <si>
    <t>番号</t>
  </si>
  <si>
    <t>(注)　</t>
  </si>
  <si>
    <t>様式第１号（第３条関係）</t>
  </si>
  <si>
    <t>設計値は黒書又は(黒書)とする。</t>
  </si>
  <si>
    <t>実測値は赤書又は黒書とする。</t>
  </si>
  <si>
    <t>3.工種</t>
  </si>
  <si>
    <t>4.</t>
  </si>
  <si>
    <t>施工月日</t>
  </si>
  <si>
    <t>受託者側　出席者名</t>
  </si>
  <si>
    <t>～</t>
  </si>
  <si>
    <t>構　造　図</t>
  </si>
  <si>
    <t>測 定 者</t>
  </si>
  <si>
    <t>基準高</t>
  </si>
  <si>
    <t>払　　　　　出</t>
  </si>
  <si>
    <t>共　　済　　証　　紙　　受　　払　　簿</t>
  </si>
  <si>
    <t>＋</t>
  </si>
  <si>
    <r>
      <rPr>
        <sz val="8"/>
        <color auto="1"/>
        <rFont val="ＭＳ Ｐゴシック"/>
      </rPr>
      <t xml:space="preserve">    </t>
    </r>
    <r>
      <rPr>
        <sz val="8"/>
        <color auto="1"/>
        <rFont val="ＭＳ Ｐ明朝"/>
      </rPr>
      <t>３　業務内容は、再委託する業務について具体的に記入すること。</t>
    </r>
  </si>
  <si>
    <t>－</t>
  </si>
  <si>
    <t>令和７年３月25日</t>
  </si>
  <si>
    <t>厚　さ</t>
  </si>
  <si>
    <t>巾</t>
  </si>
  <si>
    <t>記 事</t>
  </si>
  <si>
    <t>測  定  者</t>
  </si>
  <si>
    <t>②共済契約者番号</t>
  </si>
  <si>
    <t>名称</t>
  </si>
  <si>
    <t>№1</t>
  </si>
  <si>
    <t>設計値</t>
  </si>
  <si>
    <t>実測値</t>
  </si>
  <si>
    <t>手直し期限</t>
  </si>
  <si>
    <t>h</t>
  </si>
  <si>
    <t>③決算日の　　　被共済者数</t>
  </si>
  <si>
    <r>
      <rPr>
        <sz val="12"/>
        <color auto="1"/>
        <rFont val="ＭＳ Ｐゴシック"/>
      </rPr>
      <t>別紙-1</t>
    </r>
    <r>
      <rPr>
        <sz val="14"/>
        <color auto="1"/>
        <rFont val="ＭＳ Ｐゴシック"/>
      </rPr>
      <t xml:space="preserve"> </t>
    </r>
    <r>
      <rPr>
        <sz val="16"/>
        <color auto="1"/>
        <rFont val="ＭＳ Ｐゴシック"/>
      </rPr>
      <t>出来形管理基準</t>
    </r>
  </si>
  <si>
    <t>5.箇所</t>
  </si>
  <si>
    <t>データ記録表</t>
  </si>
  <si>
    <t>測　　点</t>
  </si>
  <si>
    <t>№0</t>
  </si>
  <si>
    <t>№2</t>
  </si>
  <si>
    <t>№3</t>
  </si>
  <si>
    <t>№4</t>
  </si>
  <si>
    <t>業　務　内　容</t>
  </si>
  <si>
    <t>№5</t>
  </si>
  <si>
    <t>№8</t>
  </si>
  <si>
    <t>№10</t>
  </si>
  <si>
    <t>上 限</t>
  </si>
  <si>
    <t>測定基準</t>
  </si>
  <si>
    <t>略　　　　図</t>
  </si>
  <si>
    <t>様式第9号（第10条関係）</t>
  </si>
  <si>
    <t>年　　月　　日</t>
  </si>
  <si>
    <t>完了年月日</t>
  </si>
  <si>
    <t>様式第58号（第40条関係）</t>
  </si>
  <si>
    <t>使　　用　　資　　材　　届</t>
  </si>
  <si>
    <t>資 材 内 容</t>
  </si>
  <si>
    <t>規格・寸法</t>
  </si>
  <si>
    <t>製造会社名</t>
  </si>
  <si>
    <t>代理店名</t>
  </si>
  <si>
    <t>請負金額</t>
  </si>
  <si>
    <t>１次下請</t>
  </si>
  <si>
    <t>産業廃棄物種別</t>
  </si>
  <si>
    <t>２次下請</t>
  </si>
  <si>
    <t>元請業者名</t>
  </si>
  <si>
    <t>業者名</t>
  </si>
  <si>
    <t>日＞</t>
  </si>
  <si>
    <t>再 委 託 申 請 届</t>
  </si>
  <si>
    <t>１　委託業務の名称</t>
  </si>
  <si>
    <t>３　委　託　料</t>
  </si>
  <si>
    <t>４　履行期間</t>
  </si>
  <si>
    <t>再委託業者名</t>
  </si>
  <si>
    <t>登 録 番 号</t>
  </si>
  <si>
    <t>再　　委　　託　　部　　分</t>
  </si>
  <si>
    <t>前次下請負者名</t>
  </si>
  <si>
    <t>１次</t>
  </si>
  <si>
    <t>（一次下請負額の合計のみ記入）</t>
  </si>
  <si>
    <r>
      <rPr>
        <sz val="8"/>
        <color auto="1"/>
        <rFont val="Times New Roman"/>
      </rPr>
      <t>(</t>
    </r>
    <r>
      <rPr>
        <sz val="8"/>
        <color auto="1"/>
        <rFont val="ＭＳ Ｐゴシック"/>
      </rPr>
      <t>注</t>
    </r>
    <r>
      <rPr>
        <sz val="8"/>
        <color auto="1"/>
        <rFont val="Times New Roman"/>
      </rPr>
      <t>)</t>
    </r>
    <r>
      <rPr>
        <sz val="8"/>
        <color auto="1"/>
        <rFont val="ＭＳ Ｐゴシック"/>
      </rPr>
      <t>１　登録番号及び登録業種の欄は、測量法、建築士法または土地家屋調査法等により、登録が義務付けられている場合に記載すること。</t>
    </r>
  </si>
  <si>
    <t>　 　２　再委託金額は、消費税及び地方消費税を含む額を記入し、（　　）に消費税及び地方消費税の額を内書きすること。</t>
  </si>
  <si>
    <t>⑤</t>
  </si>
  <si>
    <r>
      <rPr>
        <sz val="11.5"/>
        <color auto="1"/>
        <rFont val="ＭＳ 明朝"/>
      </rPr>
      <t>様式第</t>
    </r>
    <r>
      <rPr>
        <sz val="11.5"/>
        <color auto="1"/>
        <rFont val="Century"/>
      </rPr>
      <t>19</t>
    </r>
    <r>
      <rPr>
        <sz val="11.5"/>
        <color auto="1"/>
        <rFont val="ＭＳ 明朝"/>
      </rPr>
      <t>号の２（第</t>
    </r>
    <r>
      <rPr>
        <sz val="11.5"/>
        <color auto="1"/>
        <rFont val="Century"/>
      </rPr>
      <t>22</t>
    </r>
    <r>
      <rPr>
        <sz val="11.5"/>
        <color auto="1"/>
        <rFont val="ＭＳ 明朝"/>
      </rPr>
      <t>条関係）</t>
    </r>
  </si>
  <si>
    <t>以上のとおり報告致します。</t>
  </si>
  <si>
    <t>　※　裏面にも記載した場合で、表面の計に反映させること。</t>
  </si>
  <si>
    <t>現場代理人等の
名　称</t>
  </si>
  <si>
    <t>変更後</t>
  </si>
  <si>
    <t>　変 更 理 由</t>
  </si>
  <si>
    <t>　2　変更した現場代理人等の社員証及び資格者証等の写しを添付してください。</t>
  </si>
  <si>
    <t>　3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t>
  </si>
  <si>
    <t>管 理 技 術 者 等 変 更 届</t>
  </si>
  <si>
    <t>管理技術者等の
名　称</t>
  </si>
  <si>
    <t>注1　表中の空白欄は、管理技術者又は照査技術者等の名称を記入してください。</t>
  </si>
  <si>
    <t>　2　変更した管理技術者等の社員証及び資格者証等の写しを添付してください。</t>
  </si>
  <si>
    <t>（　　　日間延長）</t>
  </si>
  <si>
    <t>変更請負代金額</t>
  </si>
  <si>
    <t>増　・　減</t>
  </si>
  <si>
    <t>履　行　期　間　延　長　申　出　書</t>
  </si>
  <si>
    <t>着手</t>
  </si>
  <si>
    <t>完了</t>
  </si>
  <si>
    <t>令和７年３月24日</t>
  </si>
  <si>
    <t>変更後完了年月日</t>
  </si>
  <si>
    <t>業　務　履　行　報　告　書（　月分）</t>
  </si>
  <si>
    <t>協　　　　　議　　　　　書</t>
  </si>
  <si>
    <t>様式第４号（２）（第３条関係）</t>
  </si>
  <si>
    <t>様</t>
  </si>
  <si>
    <t xml:space="preserve"> 下記のとおり、協議事項について回答します。</t>
  </si>
  <si>
    <t>協　議　事　項　に　対　す　る　回　答</t>
  </si>
  <si>
    <t>令和７年６月１日</t>
  </si>
  <si>
    <t>共済契約者名</t>
  </si>
  <si>
    <t>◎</t>
  </si>
  <si>
    <t xml:space="preserve"> 下記事項について疑義が生じたので、確認願います。　　　　　　　　</t>
  </si>
  <si>
    <t>決算　　期間</t>
  </si>
  <si>
    <t>証紙残枚数</t>
  </si>
  <si>
    <r>
      <rPr>
        <sz val="11"/>
        <color auto="1"/>
        <rFont val="ＭＳ Ｐゴシック"/>
      </rPr>
      <t>を所定欄に記入し、</t>
    </r>
    <r>
      <rPr>
        <u/>
        <sz val="11"/>
        <color auto="1"/>
        <rFont val="ＭＳ Ｐゴシック"/>
      </rPr>
      <t>決算毎に合計を出して整理して下さい。</t>
    </r>
  </si>
  <si>
    <t>①共済契約成立年月日（Ｓ・Ｈ）</t>
  </si>
  <si>
    <t>共済手帳に２５０日（掛金助成手帳は２００日）分の証紙を貼り、</t>
  </si>
  <si>
    <t>受入・払出</t>
  </si>
  <si>
    <t>受　　　　　入</t>
  </si>
  <si>
    <t>払出欄の貼付の内訳</t>
  </si>
  <si>
    <t>更新年月日</t>
  </si>
  <si>
    <t>設 計 業 務 委 託 協 議 記 録 簿</t>
  </si>
  <si>
    <t>購　　入</t>
  </si>
  <si>
    <t>貼　　付</t>
  </si>
  <si>
    <t>下請へ交付</t>
  </si>
  <si>
    <t>就　労　月</t>
  </si>
  <si>
    <t>手帳更新数</t>
  </si>
  <si>
    <t>下請名</t>
  </si>
  <si>
    <t>払出年月日</t>
  </si>
  <si>
    <t>）</t>
  </si>
  <si>
    <t>冊</t>
  </si>
  <si>
    <t>建　退　共</t>
  </si>
  <si>
    <t>④決算期間内　　　　　　　　の手帳更新数</t>
  </si>
  <si>
    <t>確　認　印</t>
  </si>
  <si>
    <t>円</t>
  </si>
  <si>
    <t>⑥</t>
  </si>
  <si>
    <t>（注）</t>
  </si>
  <si>
    <t>の箇所に必要事項入力。</t>
  </si>
  <si>
    <t>建退共事務受託様式２号</t>
  </si>
  <si>
    <t>建退共制度に係る被共済者就労状況報告書</t>
  </si>
  <si>
    <t>（兼建設業退職金共済証紙交付依頼書）</t>
  </si>
  <si>
    <t>元　 請</t>
  </si>
  <si>
    <t>事業所</t>
  </si>
  <si>
    <t>殿</t>
  </si>
  <si>
    <t>共済契約者</t>
  </si>
  <si>
    <t>工   事   名</t>
  </si>
  <si>
    <t>以下のとおり報告します。</t>
  </si>
  <si>
    <t>現場責任者確認</t>
  </si>
  <si>
    <t>被共済者数</t>
  </si>
  <si>
    <t>建 設 業 退 職 金 共 済 証 紙 受 領 書</t>
  </si>
  <si>
    <t>枚</t>
  </si>
  <si>
    <t>１０日券</t>
  </si>
  <si>
    <t>月分＞　もしくは　＜工事終了日</t>
  </si>
  <si>
    <t>記入者</t>
  </si>
  <si>
    <t>年月日</t>
  </si>
  <si>
    <t>マニフェスト　　番　　号</t>
  </si>
  <si>
    <t>ｺﾝｸﾘｰﾄ
がら(t)</t>
  </si>
  <si>
    <t>ｱｽﾌｧﾙﾄ
がら(t)</t>
  </si>
  <si>
    <t>木屑(t)</t>
  </si>
  <si>
    <t>混合</t>
  </si>
  <si>
    <t>合　計</t>
  </si>
  <si>
    <t>建　設　業　退　職　金　共　済　証　紙　貼　付　状　況　報　告　書</t>
  </si>
  <si>
    <t>元　　　請　　　名</t>
  </si>
  <si>
    <t>共済契約者（下請）名</t>
  </si>
  <si>
    <t>工　　　事　　　名</t>
  </si>
  <si>
    <t>共済契約者番号</t>
  </si>
  <si>
    <t>貼　　　　　　付</t>
  </si>
  <si>
    <t>払　　　　　　　　　出</t>
  </si>
  <si>
    <t>共済手帳への証紙貼付枚数</t>
  </si>
  <si>
    <t>注　１</t>
  </si>
  <si>
    <t>下　　請　　名</t>
  </si>
  <si>
    <t>払出枚数</t>
  </si>
  <si>
    <t>合　　　　計</t>
  </si>
  <si>
    <t>必ず、受入・貼付・払出年月日を入力。</t>
  </si>
  <si>
    <t>委託者側　出席者名</t>
  </si>
  <si>
    <t>箇所名</t>
  </si>
  <si>
    <t>協議項目</t>
  </si>
  <si>
    <t>採用理由</t>
  </si>
  <si>
    <t>設計基準等</t>
  </si>
  <si>
    <t>委託者側意見</t>
  </si>
  <si>
    <t>受託者側意見</t>
  </si>
  <si>
    <t>様式第５号（第３条関係）</t>
  </si>
  <si>
    <t>設 計 図 書 確 認 請 求 書</t>
  </si>
  <si>
    <t>確　　　認　　　事　　　項</t>
  </si>
  <si>
    <t>○　 月</t>
  </si>
  <si>
    <t>令和７年６月２日</t>
    <rPh sb="0" eb="2">
      <t>れいわ</t>
    </rPh>
    <rPh sb="3" eb="4">
      <t>ねん</t>
    </rPh>
    <rPh sb="5" eb="6">
      <t>がつ</t>
    </rPh>
    <rPh sb="7" eb="8">
      <t>にち</t>
    </rPh>
    <phoneticPr fontId="5" type="Hiragana"/>
  </si>
  <si>
    <t>令和８年３月31日</t>
  </si>
  <si>
    <t>令和７年３月23日</t>
  </si>
  <si>
    <t>令和８年6月30日</t>
  </si>
</sst>
</file>

<file path=xl/styles.xml><?xml version="1.0" encoding="utf-8"?>
<styleSheet xmlns="http://schemas.openxmlformats.org/spreadsheetml/2006/main" xmlns:r="http://schemas.openxmlformats.org/officeDocument/2006/relationships" xmlns:mc="http://schemas.openxmlformats.org/markup-compatibility/2006">
  <numFmts count="36">
    <numFmt numFmtId="176" formatCode="[$-1030411]ggge&quot;年&quot;m&quot;月&quot;d&quot;日&quot;;@"/>
    <numFmt numFmtId="177" formatCode="[$-411]ggge&quot;年&quot;m&quot;月&quot;d&quot;日&quot;;@"/>
    <numFmt numFmtId="178" formatCode="yyyy/mm/dd"/>
    <numFmt numFmtId="179" formatCode="\¥#,##0_);[Red]&quot;(¥&quot;#,##0\)"/>
    <numFmt numFmtId="180" formatCode="[$-1030411]ggge&quot;年&quot;mm&quot;月&quot;dd&quot;日&quot;"/>
    <numFmt numFmtId="181" formatCode="#,##0;[Red]#,##0"/>
    <numFmt numFmtId="182" formatCode="#,##0_ "/>
    <numFmt numFmtId="183" formatCode="0&quot;あて&quot;"/>
    <numFmt numFmtId="184" formatCode="0.0_ "/>
    <numFmt numFmtId="185" formatCode="[$-1030411]ge\.mm\.dd"/>
    <numFmt numFmtId="186" formatCode="m&quot;月&quot;"/>
    <numFmt numFmtId="187" formatCode="[$-1030411]ggge&quot; 年&quot;"/>
    <numFmt numFmtId="188" formatCode="m&quot; 月&quot;"/>
    <numFmt numFmtId="189" formatCode="d&quot; 日&quot;"/>
    <numFmt numFmtId="190" formatCode="[$-1030411]ggg&quot;  &quot;e&quot;  年  &quot;m&quot;  月  &quot;d&quot;  日&quot;"/>
    <numFmt numFmtId="191" formatCode="\¥#,##0;&quot;¥-&quot;#,##0"/>
    <numFmt numFmtId="192" formatCode="\¥#,###&quot;-　&quot;"/>
    <numFmt numFmtId="193" formatCode="[$-1030411]ggge&quot;年&quot;m&quot;月&quot;dd&quot;日&quot;"/>
    <numFmt numFmtId="194" formatCode="\(#,###\)"/>
    <numFmt numFmtId="195" formatCode="0_);[Red]\(0\)"/>
    <numFmt numFmtId="196" formatCode="#,###&quot;　円　&quot;"/>
    <numFmt numFmtId="197" formatCode="&quot;¥     &quot;#,###&quot;-　&quot;"/>
    <numFmt numFmtId="198" formatCode="0.00_ "/>
    <numFmt numFmtId="199" formatCode="0.00_ ;[Red]\-0.00\ "/>
    <numFmt numFmtId="200" formatCode="\¥#,##0;[Red]\¥#,##0"/>
    <numFmt numFmtId="201" formatCode="#,###&quot;-　&quot;"/>
    <numFmt numFmtId="202" formatCode="[$-1030411]ggge&quot; 年度&quot;"/>
    <numFmt numFmtId="203" formatCode="[$-1030411]ggg\ e&quot; 年&quot;"/>
    <numFmt numFmtId="204" formatCode="\¥#,###&quot;-円　&quot;"/>
    <numFmt numFmtId="205" formatCode="0_ ;[Red]\-0\ "/>
    <numFmt numFmtId="206" formatCode="0.000_ "/>
    <numFmt numFmtId="207" formatCode="0.000_ ;[Red]\-0.000\ "/>
    <numFmt numFmtId="208" formatCode="\¥#,###&quot;円　&quot;"/>
    <numFmt numFmtId="209" formatCode="#,##0_);[Red]\(#,##0\)"/>
    <numFmt numFmtId="210" formatCode="\(#,##0\)"/>
    <numFmt numFmtId="211" formatCode="#,###.##"/>
  </numFmts>
  <fonts count="84">
    <font>
      <sz val="11"/>
      <color auto="1"/>
      <name val="ＭＳ Ｐゴシック"/>
      <family val="3"/>
    </font>
    <font>
      <sz val="11"/>
      <color auto="1"/>
      <name val="ＭＳ Ｐゴシック"/>
      <family val="3"/>
    </font>
    <font>
      <sz val="14"/>
      <color auto="1"/>
      <name val="ＭＳ Ｐゴシック"/>
      <family val="3"/>
    </font>
    <font>
      <sz val="12"/>
      <color auto="1"/>
      <name val="ＭＳ 明朝"/>
      <family val="1"/>
    </font>
    <font>
      <sz val="10"/>
      <color auto="1"/>
      <name val="ＭＳ 明朝"/>
      <family val="1"/>
    </font>
    <font>
      <sz val="6"/>
      <color auto="1"/>
      <name val="游ゴシック"/>
      <family val="3"/>
    </font>
    <font>
      <sz val="12"/>
      <color auto="1"/>
      <name val="ＭＳ Ｐゴシック"/>
      <family val="3"/>
    </font>
    <font>
      <b/>
      <sz val="11"/>
      <color auto="1"/>
      <name val="ＭＳ Ｐゴシック"/>
      <family val="3"/>
    </font>
    <font>
      <b/>
      <sz val="12"/>
      <color rgb="FFFF0000"/>
      <name val="ＭＳ Ｐゴシック"/>
      <family val="3"/>
    </font>
    <font>
      <b/>
      <sz val="12"/>
      <color auto="1"/>
      <name val="ＭＳ Ｐゴシック"/>
      <family val="3"/>
    </font>
    <font>
      <sz val="8"/>
      <color auto="1"/>
      <name val="ＭＳ ゴシック"/>
      <family val="3"/>
    </font>
    <font>
      <sz val="11"/>
      <color auto="1"/>
      <name val="ＭＳ ゴシック"/>
      <family val="3"/>
    </font>
    <font>
      <sz val="12"/>
      <color rgb="FFFF0000"/>
      <name val="ＭＳ Ｐゴシック"/>
      <family val="3"/>
    </font>
    <font>
      <sz val="11"/>
      <color rgb="FFFF0000"/>
      <name val="ＭＳ Ｐゴシック"/>
      <family val="3"/>
    </font>
    <font>
      <u/>
      <sz val="11"/>
      <color rgb="FF0000FF"/>
      <name val="ＭＳ Ｐゴシック"/>
      <family val="3"/>
    </font>
    <font>
      <u/>
      <sz val="10"/>
      <color rgb="FF0000FF"/>
      <name val="ＭＳ Ｐゴシック"/>
      <family val="3"/>
    </font>
    <font>
      <sz val="11"/>
      <color rgb="FF0000FF"/>
      <name val="ＭＳ Ｐゴシック"/>
      <family val="3"/>
    </font>
    <font>
      <sz val="12"/>
      <color rgb="FF3366FF"/>
      <name val="ＭＳ Ｐゴシック"/>
      <family val="3"/>
    </font>
    <font>
      <sz val="12"/>
      <color rgb="FF0000FF"/>
      <name val="ＭＳ Ｐゴシック"/>
      <family val="3"/>
    </font>
    <font>
      <sz val="14"/>
      <color auto="1"/>
      <name val="ＭＳ 明朝"/>
      <family val="1"/>
    </font>
    <font>
      <sz val="11"/>
      <color auto="1"/>
      <name val="ＭＳ 明朝"/>
      <family val="1"/>
    </font>
    <font>
      <b/>
      <sz val="14"/>
      <color auto="1"/>
      <name val="ＭＳ 明朝"/>
      <family val="1"/>
    </font>
    <font>
      <u/>
      <sz val="16"/>
      <color rgb="FF0000FF"/>
      <name val="ＭＳ Ｐゴシック"/>
      <family val="3"/>
    </font>
    <font>
      <sz val="8"/>
      <color auto="1"/>
      <name val="ＭＳ 明朝"/>
      <family val="1"/>
    </font>
    <font>
      <sz val="16"/>
      <color auto="1"/>
      <name val="ＭＳ 明朝"/>
      <family val="1"/>
    </font>
    <font>
      <sz val="20"/>
      <color auto="1"/>
      <name val="ＭＳ 明朝"/>
      <family val="1"/>
    </font>
    <font>
      <b/>
      <sz val="20"/>
      <color auto="1"/>
      <name val="ＭＳ 明朝"/>
      <family val="1"/>
    </font>
    <font>
      <sz val="9"/>
      <color auto="1"/>
      <name val="ＭＳ 明朝"/>
      <family val="1"/>
    </font>
    <font>
      <sz val="11"/>
      <color rgb="FFFF0000"/>
      <name val="ＭＳ 明朝"/>
      <family val="1"/>
    </font>
    <font>
      <sz val="11"/>
      <color rgb="FF000000"/>
      <name val="ＭＳ 明朝"/>
      <family val="1"/>
    </font>
    <font>
      <sz val="12"/>
      <color rgb="FF000000"/>
      <name val="ＭＳ 明朝"/>
      <family val="1"/>
    </font>
    <font>
      <sz val="12"/>
      <color rgb="FFFF0000"/>
      <name val="ＭＳ 明朝"/>
      <family val="1"/>
    </font>
    <font>
      <sz val="11"/>
      <color rgb="FF0000FF"/>
      <name val="ＭＳ 明朝"/>
      <family val="1"/>
    </font>
    <font>
      <u/>
      <sz val="18"/>
      <color rgb="FF0000FF"/>
      <name val="ＭＳ Ｐゴシック"/>
      <family val="3"/>
    </font>
    <font>
      <sz val="10"/>
      <color auto="1"/>
      <name val="ＭＳ Ｐゴシック"/>
      <family val="3"/>
    </font>
    <font>
      <sz val="16"/>
      <color auto="1"/>
      <name val="ＭＳ ゴシック"/>
      <family val="3"/>
    </font>
    <font>
      <sz val="11"/>
      <color auto="1"/>
      <name val="ＭＳ Ｐ明朝"/>
      <family val="1"/>
    </font>
    <font>
      <sz val="12"/>
      <color auto="1"/>
      <name val="ＭＳ Ｐ明朝"/>
      <family val="1"/>
    </font>
    <font>
      <sz val="12"/>
      <color rgb="FF000000"/>
      <name val="ＭＳ Ｐ明朝"/>
      <family val="1"/>
    </font>
    <font>
      <sz val="10"/>
      <color auto="1"/>
      <name val="ＭＳ Ｐ明朝"/>
      <family val="1"/>
    </font>
    <font>
      <sz val="9.5"/>
      <color auto="1"/>
      <name val="ＭＳ Ｐ明朝"/>
      <family val="1"/>
    </font>
    <font>
      <sz val="20"/>
      <color auto="1"/>
      <name val="ＭＳ Ｐ明朝"/>
      <family val="1"/>
    </font>
    <font>
      <sz val="16"/>
      <color auto="1"/>
      <name val="ＭＳ Ｐ明朝"/>
      <family val="1"/>
    </font>
    <font>
      <b/>
      <sz val="16"/>
      <color auto="1"/>
      <name val="ＭＳ 明朝"/>
      <family val="1"/>
    </font>
    <font>
      <sz val="11.5"/>
      <color auto="1"/>
      <name val="ＭＳ 明朝"/>
      <family val="1"/>
    </font>
    <font>
      <sz val="10"/>
      <color rgb="FF000000"/>
      <name val="ＭＳ 明朝"/>
      <family val="1"/>
    </font>
    <font>
      <sz val="10"/>
      <color rgb="FFFF0000"/>
      <name val="ＭＳ 明朝"/>
      <family val="1"/>
    </font>
    <font>
      <u/>
      <sz val="20"/>
      <color auto="1"/>
      <name val="ＭＳ Ｐ明朝"/>
      <family val="1"/>
    </font>
    <font>
      <sz val="10.5"/>
      <color auto="1"/>
      <name val="ＭＳ Ｐ明朝"/>
      <family val="1"/>
    </font>
    <font>
      <sz val="11"/>
      <color rgb="FF0070C0"/>
      <name val="ＭＳ Ｐ明朝"/>
      <family val="1"/>
    </font>
    <font>
      <sz val="14"/>
      <color auto="1"/>
      <name val="ＭＳ Ｐ明朝"/>
      <family val="1"/>
    </font>
    <font>
      <sz val="8"/>
      <color auto="1"/>
      <name val="ＭＳ Ｐ明朝"/>
      <family val="1"/>
    </font>
    <font>
      <sz val="9"/>
      <color auto="1"/>
      <name val="ＭＳ Ｐ明朝"/>
      <family val="1"/>
    </font>
    <font>
      <sz val="12"/>
      <color rgb="FF0070C0"/>
      <name val="ＭＳ Ｐ明朝"/>
      <family val="1"/>
    </font>
    <font>
      <sz val="18"/>
      <color auto="1"/>
      <name val="ＭＳ Ｐ明朝"/>
      <family val="1"/>
    </font>
    <font>
      <sz val="28"/>
      <color auto="1"/>
      <name val="ＭＳ Ｐ明朝"/>
      <family val="1"/>
    </font>
    <font>
      <sz val="16"/>
      <color auto="1"/>
      <name val="ＭＳ Ｐゴシック"/>
      <family val="3"/>
    </font>
    <font>
      <sz val="20"/>
      <color auto="1"/>
      <name val="ＭＳ Ｐゴシック"/>
      <family val="3"/>
    </font>
    <font>
      <sz val="18"/>
      <color auto="1"/>
      <name val="ＭＳ 明朝"/>
      <family val="1"/>
    </font>
    <font>
      <sz val="36"/>
      <color auto="1"/>
      <name val="ＭＳ ゴシック"/>
      <family val="3"/>
    </font>
    <font>
      <u/>
      <sz val="14"/>
      <color auto="1"/>
      <name val="ＭＳ ゴシック"/>
      <family val="3"/>
    </font>
    <font>
      <b/>
      <sz val="14"/>
      <color rgb="FFFF0000"/>
      <name val="ＭＳ 明朝"/>
      <family val="1"/>
    </font>
    <font>
      <sz val="14"/>
      <color auto="1"/>
      <name val="ＭＳ ゴシック"/>
      <family val="3"/>
    </font>
    <font>
      <sz val="14"/>
      <color rgb="FFFF0000"/>
      <name val="ＭＳ ゴシック"/>
      <family val="3"/>
    </font>
    <font>
      <sz val="14"/>
      <color rgb="FFFF0000"/>
      <name val="ＭＳ 明朝"/>
      <family val="1"/>
    </font>
    <font>
      <b/>
      <sz val="12"/>
      <color rgb="FFFF0000"/>
      <name val="ＭＳ 明朝"/>
      <family val="1"/>
    </font>
    <font>
      <u/>
      <sz val="14"/>
      <color auto="1"/>
      <name val="ＭＳ 明朝"/>
      <family val="1"/>
    </font>
    <font>
      <sz val="36"/>
      <color auto="1"/>
      <name val="HGS創英角ｺﾞｼｯｸUB"/>
      <family val="3"/>
    </font>
    <font>
      <sz val="13"/>
      <color auto="1"/>
      <name val="ＭＳ 明朝"/>
      <family val="1"/>
    </font>
    <font>
      <sz val="18"/>
      <color auto="1"/>
      <name val="ＭＳ Ｐゴシック"/>
      <family val="3"/>
    </font>
    <font>
      <sz val="36"/>
      <color auto="1"/>
      <name val="ＭＳ Ｐゴシック"/>
      <family val="3"/>
    </font>
    <font>
      <u/>
      <sz val="36"/>
      <color auto="1"/>
      <name val="ＭＳ Ｐゴシック"/>
      <family val="3"/>
    </font>
    <font>
      <sz val="24"/>
      <color auto="1"/>
      <name val="ＭＳ 明朝"/>
      <family val="1"/>
    </font>
    <font>
      <sz val="13"/>
      <color auto="1"/>
      <name val="ＭＳ Ｐゴシック"/>
      <family val="3"/>
    </font>
    <font>
      <b/>
      <sz val="11"/>
      <color auto="1"/>
      <name val="ＭＳ 明朝"/>
      <family val="1"/>
    </font>
    <font>
      <sz val="10.5"/>
      <color auto="1"/>
      <name val="ＭＳ 明朝"/>
      <family val="1"/>
    </font>
    <font>
      <sz val="8"/>
      <color auto="1"/>
      <name val="Times New Roman"/>
      <family val="1"/>
    </font>
    <font>
      <sz val="8"/>
      <color auto="1"/>
      <name val="ＭＳ Ｐゴシック"/>
      <family val="3"/>
    </font>
    <font>
      <sz val="9"/>
      <color auto="1"/>
      <name val="ＭＳ Ｐゴシック"/>
      <family val="3"/>
    </font>
    <font>
      <b/>
      <u/>
      <sz val="22"/>
      <color auto="1"/>
      <name val="ＭＳ ゴシック"/>
      <family val="3"/>
    </font>
    <font>
      <sz val="12"/>
      <color rgb="FFFFFFFF"/>
      <name val="ＭＳ 明朝"/>
      <family val="1"/>
    </font>
    <font>
      <sz val="11"/>
      <color rgb="FFFFFFFF"/>
      <name val="ＭＳ 明朝"/>
      <family val="1"/>
    </font>
    <font>
      <b/>
      <sz val="14"/>
      <color auto="1"/>
      <name val="ＭＳ Ｐゴシック"/>
      <family val="3"/>
    </font>
    <font>
      <sz val="11.5"/>
      <color auto="1"/>
      <name val="ＭＳ Ｐ明朝"/>
      <family val="1"/>
    </font>
  </fonts>
  <fills count="10">
    <fill>
      <patternFill patternType="none"/>
    </fill>
    <fill>
      <patternFill patternType="gray125"/>
    </fill>
    <fill>
      <patternFill patternType="solid">
        <fgColor rgb="FF969696"/>
        <bgColor rgb="FF808080"/>
      </patternFill>
    </fill>
    <fill>
      <patternFill patternType="solid">
        <fgColor rgb="FFFFFFFF"/>
        <bgColor rgb="FFFFFFCC"/>
      </patternFill>
    </fill>
    <fill>
      <patternFill patternType="solid">
        <fgColor rgb="FFC0C0C0"/>
        <bgColor rgb="FFB7DEE8"/>
      </patternFill>
    </fill>
    <fill>
      <patternFill patternType="solid">
        <fgColor rgb="FFFFFF99"/>
        <bgColor rgb="FFFFFFCC"/>
      </patternFill>
    </fill>
    <fill>
      <patternFill patternType="solid">
        <fgColor rgb="FFCCFFFF"/>
        <bgColor rgb="FFCCFFFF"/>
      </patternFill>
    </fill>
    <fill>
      <patternFill patternType="solid">
        <fgColor rgb="FFB7DEE8"/>
        <bgColor rgb="FF99CCFF"/>
      </patternFill>
    </fill>
    <fill>
      <patternFill patternType="solid">
        <fgColor rgb="FFFFFF00"/>
        <bgColor rgb="FFFFFF00"/>
      </patternFill>
    </fill>
    <fill>
      <patternFill patternType="solid">
        <fgColor rgb="FF000000"/>
        <bgColor rgb="FF003300"/>
      </patternFill>
    </fill>
  </fills>
  <borders count="170">
    <border>
      <left/>
      <right/>
      <top/>
      <bottom/>
      <diagonal/>
    </border>
    <border>
      <left style="thin">
        <color auto="1"/>
      </left>
      <right/>
      <top style="hair">
        <color auto="1"/>
      </top>
      <bottom style="hair">
        <color auto="1"/>
      </bottom>
      <diagonal/>
    </border>
    <border>
      <left style="thin">
        <color auto="1"/>
      </left>
      <right/>
      <top style="thin">
        <color auto="1"/>
      </top>
      <bottom style="hair">
        <color auto="1"/>
      </bottom>
      <diagonal/>
    </border>
    <border>
      <left style="thin">
        <color auto="1"/>
      </left>
      <right/>
      <top style="hair">
        <color auto="1"/>
      </top>
      <bottom/>
      <diagonal/>
    </border>
    <border>
      <left style="thin">
        <color auto="1"/>
      </left>
      <right/>
      <top style="hair">
        <color auto="1"/>
      </top>
      <bottom style="thin">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hair">
        <color auto="1"/>
      </top>
      <bottom/>
      <diagonal/>
    </border>
    <border>
      <left/>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style="hair">
        <color auto="1"/>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right/>
      <top style="thin">
        <color auto="1"/>
      </top>
      <bottom/>
      <diagonal/>
    </border>
    <border>
      <left style="hair">
        <color auto="1"/>
      </left>
      <right style="hair">
        <color auto="1"/>
      </right>
      <top style="hair">
        <color auto="1"/>
      </top>
      <bottom style="thin">
        <color auto="1"/>
      </bottom>
      <diagonal/>
    </border>
    <border>
      <left/>
      <right style="thin">
        <color auto="1"/>
      </right>
      <top style="thin">
        <color auto="1"/>
      </top>
      <bottom/>
      <diagonal/>
    </border>
    <border>
      <left style="double">
        <color auto="1"/>
      </left>
      <right/>
      <top/>
      <bottom style="double">
        <color auto="1"/>
      </bottom>
      <diagonal/>
    </border>
    <border>
      <left style="double">
        <color auto="1"/>
      </left>
      <right/>
      <top style="double">
        <color auto="1"/>
      </top>
      <bottom style="hair">
        <color auto="1"/>
      </bottom>
      <diagonal/>
    </border>
    <border>
      <left style="double">
        <color auto="1"/>
      </left>
      <right/>
      <top style="hair">
        <color auto="1"/>
      </top>
      <bottom style="hair">
        <color auto="1"/>
      </bottom>
      <diagonal/>
    </border>
    <border>
      <left style="double">
        <color auto="1"/>
      </left>
      <right/>
      <top style="hair">
        <color auto="1"/>
      </top>
      <bottom style="thin">
        <color auto="1"/>
      </bottom>
      <diagonal/>
    </border>
    <border>
      <left/>
      <right/>
      <top/>
      <bottom style="double">
        <color auto="1"/>
      </bottom>
      <diagonal/>
    </border>
    <border>
      <left/>
      <right/>
      <top style="double">
        <color auto="1"/>
      </top>
      <bottom style="hair">
        <color auto="1"/>
      </bottom>
      <diagonal/>
    </border>
    <border>
      <left/>
      <right/>
      <top/>
      <bottom style="hair">
        <color auto="1"/>
      </bottom>
      <diagonal/>
    </border>
    <border>
      <left style="hair">
        <color auto="1"/>
      </left>
      <right/>
      <top/>
      <bottom style="double">
        <color auto="1"/>
      </bottom>
      <diagonal/>
    </border>
    <border>
      <left style="hair">
        <color auto="1"/>
      </left>
      <right/>
      <top style="double">
        <color auto="1"/>
      </top>
      <bottom style="hair">
        <color auto="1"/>
      </bottom>
      <diagonal/>
    </border>
    <border>
      <left style="hair">
        <color auto="1"/>
      </left>
      <right/>
      <top/>
      <bottom style="hair">
        <color auto="1"/>
      </bottom>
      <diagonal/>
    </border>
    <border>
      <left style="hair">
        <color auto="1"/>
      </left>
      <right/>
      <top style="hair">
        <color auto="1"/>
      </top>
      <bottom style="double">
        <color auto="1"/>
      </bottom>
      <diagonal/>
    </border>
    <border>
      <left/>
      <right/>
      <top style="thin">
        <color auto="1"/>
      </top>
      <bottom style="hair">
        <color auto="1"/>
      </bottom>
      <diagonal/>
    </border>
    <border>
      <left/>
      <right style="double">
        <color auto="1"/>
      </right>
      <top style="hair">
        <color auto="1"/>
      </top>
      <bottom style="hair">
        <color auto="1"/>
      </bottom>
      <diagonal/>
    </border>
    <border>
      <left/>
      <right style="double">
        <color auto="1"/>
      </right>
      <top style="hair">
        <color auto="1"/>
      </top>
      <bottom style="thin">
        <color auto="1"/>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right style="double">
        <color auto="1"/>
      </right>
      <top/>
      <bottom style="double">
        <color auto="1"/>
      </bottom>
      <diagonal/>
    </border>
    <border>
      <left/>
      <right style="double">
        <color auto="1"/>
      </right>
      <top style="double">
        <color auto="1"/>
      </top>
      <bottom style="hair">
        <color auto="1"/>
      </bottom>
      <diagonal/>
    </border>
    <border>
      <left style="hair">
        <color auto="1"/>
      </left>
      <right style="double">
        <color auto="1"/>
      </right>
      <top style="hair">
        <color auto="1"/>
      </top>
      <bottom style="hair">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top/>
      <bottom/>
      <diagonal/>
    </border>
    <border>
      <left style="thin">
        <color auto="1"/>
      </left>
      <right/>
      <top/>
      <bottom style="double">
        <color auto="1"/>
      </bottom>
      <diagonal/>
    </border>
    <border>
      <left/>
      <right style="thin">
        <color auto="1"/>
      </right>
      <top/>
      <bottom/>
      <diagonal/>
    </border>
    <border>
      <left/>
      <right style="thin">
        <color auto="1"/>
      </right>
      <top/>
      <bottom style="double">
        <color auto="1"/>
      </bottom>
      <diagonal/>
    </border>
    <border>
      <left/>
      <right style="medium">
        <color auto="1"/>
      </right>
      <top style="thin">
        <color auto="1"/>
      </top>
      <bottom/>
      <diagonal/>
    </border>
    <border>
      <left/>
      <right style="medium">
        <color auto="1"/>
      </right>
      <top/>
      <bottom/>
      <diagonal/>
    </border>
    <border>
      <left/>
      <right style="medium">
        <color auto="1"/>
      </right>
      <top/>
      <bottom style="thin">
        <color auto="1"/>
      </bottom>
      <diagonal/>
    </border>
    <border>
      <left/>
      <right style="medium">
        <color auto="1"/>
      </right>
      <top/>
      <bottom style="double">
        <color auto="1"/>
      </bottom>
      <diagonal/>
    </border>
    <border>
      <left style="medium">
        <color auto="1"/>
      </left>
      <right style="medium">
        <color auto="1"/>
      </right>
      <top style="medium">
        <color auto="1"/>
      </top>
      <bottom style="medium">
        <color auto="1"/>
      </bottom>
      <diagonal/>
    </border>
    <border>
      <left/>
      <right/>
      <top/>
      <bottom style="medium">
        <color auto="1"/>
      </bottom>
      <diagonal/>
    </border>
    <border>
      <left style="medium">
        <color auto="1"/>
      </left>
      <right/>
      <top style="medium">
        <color auto="1"/>
      </top>
      <bottom style="hair">
        <color auto="1"/>
      </bottom>
      <diagonal/>
    </border>
    <border>
      <left style="medium">
        <color auto="1"/>
      </left>
      <right/>
      <top/>
      <bottom style="thin">
        <color auto="1"/>
      </bottom>
      <diagonal/>
    </border>
    <border>
      <left style="medium">
        <color auto="1"/>
      </left>
      <right/>
      <top style="thin">
        <color auto="1"/>
      </top>
      <bottom style="hair">
        <color auto="1"/>
      </bottom>
      <diagonal/>
    </border>
    <border>
      <left style="medium">
        <color auto="1"/>
      </left>
      <right style="hair">
        <color auto="1"/>
      </right>
      <top style="thin">
        <color auto="1"/>
      </top>
      <bottom style="hair">
        <color auto="1"/>
      </bottom>
      <diagonal/>
    </border>
    <border>
      <left style="medium">
        <color auto="1"/>
      </left>
      <right style="hair">
        <color auto="1"/>
      </right>
      <top style="hair">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diagonal/>
    </border>
    <border>
      <left style="medium">
        <color auto="1"/>
      </left>
      <right/>
      <top/>
      <bottom style="medium">
        <color auto="1"/>
      </bottom>
      <diagonal/>
    </border>
    <border>
      <left style="hair">
        <color auto="1"/>
      </left>
      <right style="medium">
        <color auto="1"/>
      </right>
      <top style="thin">
        <color auto="1"/>
      </top>
      <bottom style="medium">
        <color auto="1"/>
      </bottom>
      <diagonal/>
    </border>
    <border>
      <left style="hair">
        <color auto="1"/>
      </left>
      <right style="hair">
        <color auto="1"/>
      </right>
      <top style="medium">
        <color auto="1"/>
      </top>
      <bottom style="hair">
        <color auto="1"/>
      </bottom>
      <diagonal/>
    </border>
    <border>
      <left style="hair">
        <color auto="1"/>
      </left>
      <right style="hair">
        <color auto="1"/>
      </right>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medium">
        <color auto="1"/>
      </bottom>
      <diagonal/>
    </border>
    <border>
      <left/>
      <right/>
      <top style="medium">
        <color auto="1"/>
      </top>
      <bottom style="hair">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auto="1"/>
      </bottom>
      <diagonal/>
    </border>
    <border>
      <left/>
      <right style="hair">
        <color auto="1"/>
      </right>
      <top style="hair">
        <color auto="1"/>
      </top>
      <bottom style="thin">
        <color auto="1"/>
      </bottom>
      <diagonal/>
    </border>
    <border>
      <left/>
      <right style="hair">
        <color auto="1"/>
      </right>
      <top style="thin">
        <color auto="1"/>
      </top>
      <bottom style="hair">
        <color auto="1"/>
      </bottom>
      <diagonal/>
    </border>
    <border>
      <left style="hair">
        <color auto="1"/>
      </left>
      <right style="medium">
        <color auto="1"/>
      </right>
      <top style="thin">
        <color auto="1"/>
      </top>
      <bottom style="thin">
        <color auto="1"/>
      </bottom>
      <diagonal/>
    </border>
    <border>
      <left/>
      <right style="hair">
        <color auto="1"/>
      </right>
      <top style="hair">
        <color auto="1"/>
      </top>
      <bottom style="medium">
        <color auto="1"/>
      </bottom>
      <diagonal/>
    </border>
    <border>
      <left style="hair">
        <color auto="1"/>
      </left>
      <right style="hair">
        <color auto="1"/>
      </right>
      <top style="medium">
        <color auto="1"/>
      </top>
      <bottom style="thin">
        <color auto="1"/>
      </bottom>
      <diagonal/>
    </border>
    <border>
      <left style="hair">
        <color auto="1"/>
      </left>
      <right style="hair">
        <color auto="1"/>
      </right>
      <top style="thin">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thin">
        <color auto="1"/>
      </left>
      <right style="thin">
        <color auto="1"/>
      </right>
      <top/>
      <bottom/>
      <diagonal/>
    </border>
    <border>
      <left style="double">
        <color auto="1"/>
      </left>
      <right/>
      <top style="double">
        <color auto="1"/>
      </top>
      <bottom/>
      <diagonal/>
    </border>
    <border>
      <left style="double">
        <color auto="1"/>
      </left>
      <right/>
      <top/>
      <bottom/>
      <diagonal/>
    </border>
    <border>
      <left style="double">
        <color auto="1"/>
      </left>
      <right style="double">
        <color auto="1"/>
      </right>
      <top/>
      <bottom/>
      <diagonal/>
    </border>
    <border>
      <left/>
      <right/>
      <top style="double">
        <color auto="1"/>
      </top>
      <bottom/>
      <diagonal/>
    </border>
    <border>
      <left/>
      <right style="double">
        <color auto="1"/>
      </right>
      <top style="double">
        <color auto="1"/>
      </top>
      <bottom/>
      <diagonal/>
    </border>
    <border>
      <left/>
      <right style="double">
        <color auto="1"/>
      </right>
      <top/>
      <bottom/>
      <diagonal/>
    </border>
    <border>
      <left style="medium">
        <color auto="1"/>
      </left>
      <right/>
      <top style="medium">
        <color auto="1"/>
      </top>
      <bottom/>
      <diagonal/>
    </border>
    <border>
      <left style="medium">
        <color auto="1"/>
      </left>
      <right/>
      <top/>
      <bottom/>
      <diagonal/>
    </border>
    <border>
      <left style="medium">
        <color auto="1"/>
      </left>
      <right style="medium">
        <color auto="1"/>
      </right>
      <top/>
      <bottom/>
      <diagonal/>
    </border>
    <border>
      <left/>
      <right style="medium">
        <color auto="1"/>
      </right>
      <top style="medium">
        <color auto="1"/>
      </top>
      <bottom/>
      <diagonal/>
    </border>
    <border>
      <left/>
      <right style="medium">
        <color auto="1"/>
      </right>
      <top/>
      <bottom style="medium">
        <color auto="1"/>
      </bottom>
      <diagonal/>
    </border>
    <border>
      <left style="double">
        <color auto="1"/>
      </left>
      <right/>
      <top style="thin">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dotted">
        <color auto="1"/>
      </left>
      <right/>
      <top style="thin">
        <color auto="1"/>
      </top>
      <bottom style="thin">
        <color rgb="FF969696"/>
      </bottom>
      <diagonal/>
    </border>
    <border>
      <left style="thin">
        <color rgb="FF969696"/>
      </left>
      <right/>
      <top style="thin">
        <color rgb="FF969696"/>
      </top>
      <bottom style="thin">
        <color rgb="FF969696"/>
      </bottom>
      <diagonal/>
    </border>
    <border>
      <left style="thin">
        <color rgb="FF969696"/>
      </left>
      <right style="thin">
        <color rgb="FF969696"/>
      </right>
      <top style="thin">
        <color rgb="FF969696"/>
      </top>
      <bottom style="thin">
        <color rgb="FF969696"/>
      </bottom>
      <diagonal/>
    </border>
    <border>
      <left style="thin">
        <color rgb="FF969696"/>
      </left>
      <right/>
      <top/>
      <bottom/>
      <diagonal/>
    </border>
    <border>
      <left style="thin">
        <color rgb="FF969696"/>
      </left>
      <right style="thin">
        <color rgb="FF969696"/>
      </right>
      <top style="medium">
        <color rgb="FF969696"/>
      </top>
      <bottom style="thin">
        <color rgb="FF969696"/>
      </bottom>
      <diagonal/>
    </border>
    <border>
      <left style="thin">
        <color rgb="FF969696"/>
      </left>
      <right/>
      <top/>
      <bottom style="thin">
        <color rgb="FF969696"/>
      </bottom>
      <diagonal/>
    </border>
    <border>
      <left style="dotted">
        <color auto="1"/>
      </left>
      <right/>
      <top style="thin">
        <color rgb="FF969696"/>
      </top>
      <bottom style="thin">
        <color auto="1"/>
      </bottom>
      <diagonal/>
    </border>
    <border>
      <left style="dotted">
        <color auto="1"/>
      </left>
      <right style="dotted">
        <color auto="1"/>
      </right>
      <top style="thin">
        <color auto="1"/>
      </top>
      <bottom style="thin">
        <color rgb="FF969696"/>
      </bottom>
      <diagonal/>
    </border>
    <border>
      <left style="thin">
        <color rgb="FF969696"/>
      </left>
      <right style="thin">
        <color rgb="FF969696"/>
      </right>
      <top/>
      <bottom/>
      <diagonal/>
    </border>
    <border>
      <left style="thin">
        <color rgb="FF969696"/>
      </left>
      <right style="thin">
        <color rgb="FF969696"/>
      </right>
      <top/>
      <bottom style="thin">
        <color rgb="FF969696"/>
      </bottom>
      <diagonal/>
    </border>
    <border>
      <left/>
      <right/>
      <top style="thin">
        <color rgb="FF969696"/>
      </top>
      <bottom style="thin">
        <color rgb="FF969696"/>
      </bottom>
      <diagonal/>
    </border>
    <border>
      <left/>
      <right/>
      <top/>
      <bottom style="thin">
        <color rgb="FF969696"/>
      </bottom>
      <diagonal/>
    </border>
    <border>
      <left/>
      <right style="double">
        <color auto="1"/>
      </right>
      <top style="thin">
        <color auto="1"/>
      </top>
      <bottom style="thin">
        <color auto="1"/>
      </bottom>
      <diagonal/>
    </border>
    <border>
      <left style="thin">
        <color rgb="FF969696"/>
      </left>
      <right/>
      <top/>
      <bottom style="medium">
        <color rgb="FF969696"/>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right style="hair">
        <color auto="1"/>
      </right>
      <top style="hair">
        <color auto="1"/>
      </top>
      <bottom/>
      <diagonal/>
    </border>
    <border>
      <left/>
      <right style="hair">
        <color auto="1"/>
      </right>
      <top/>
      <bottom style="hair">
        <color auto="1"/>
      </bottom>
      <diagonal/>
    </border>
    <border>
      <left style="hair">
        <color auto="1"/>
      </left>
      <right/>
      <top/>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auto="1"/>
      </left>
      <right style="hair">
        <color auto="1"/>
      </right>
      <top style="thin">
        <color auto="1"/>
      </top>
      <bottom style="medium">
        <color auto="1"/>
      </bottom>
      <diagonal/>
    </border>
    <border>
      <left/>
      <right style="thin">
        <color auto="1"/>
      </right>
      <top style="thin">
        <color auto="1"/>
      </top>
      <bottom style="medium">
        <color auto="1"/>
      </bottom>
      <diagonal/>
    </border>
    <border>
      <left style="hair">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diagonal/>
    </border>
    <border>
      <left style="thin">
        <color auto="1"/>
      </left>
      <right style="thin">
        <color auto="1"/>
      </right>
      <top/>
      <bottom style="medium">
        <color auto="1"/>
      </bottom>
      <diagonal/>
    </border>
    <border>
      <left/>
      <right style="thin">
        <color auto="1"/>
      </right>
      <top style="medium">
        <color auto="1"/>
      </top>
      <bottom/>
      <diagonal/>
    </border>
    <border>
      <left style="thin">
        <color auto="1"/>
      </left>
      <right/>
      <top style="thin">
        <color auto="1"/>
      </top>
      <bottom style="dotted">
        <color auto="1"/>
      </bottom>
      <diagonal/>
    </border>
    <border>
      <left style="thin">
        <color auto="1"/>
      </left>
      <right/>
      <top style="dotted">
        <color auto="1"/>
      </top>
      <bottom style="thin">
        <color auto="1"/>
      </bottom>
      <diagonal/>
    </border>
    <border>
      <left style="thin">
        <color auto="1"/>
      </left>
      <right/>
      <top style="dotted">
        <color auto="1"/>
      </top>
      <bottom/>
      <diagonal/>
    </border>
    <border>
      <left style="thin">
        <color auto="1"/>
      </left>
      <right/>
      <top/>
      <bottom style="medium">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style="thin">
        <color auto="1"/>
      </right>
      <top/>
      <bottom style="medium">
        <color auto="1"/>
      </bottom>
      <diagonal/>
    </border>
    <border>
      <left style="thin">
        <color auto="1"/>
      </left>
      <right style="thin">
        <color auto="1"/>
      </right>
      <top style="medium">
        <color auto="1"/>
      </top>
      <bottom style="medium">
        <color auto="1"/>
      </bottom>
      <diagonal/>
    </border>
    <border>
      <left style="medium">
        <color auto="1"/>
      </left>
      <right/>
      <top style="thin">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dotted">
        <color auto="1"/>
      </right>
      <top/>
      <bottom style="thin">
        <color auto="1"/>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right/>
      <top style="thin">
        <color auto="1"/>
      </top>
      <bottom style="thin">
        <color rgb="FFFFFFFF"/>
      </bottom>
      <diagonal/>
    </border>
    <border>
      <left style="thin">
        <color auto="1"/>
      </left>
      <right/>
      <top style="medium">
        <color auto="1"/>
      </top>
      <bottom style="hair">
        <color auto="1"/>
      </bottom>
      <diagonal/>
    </border>
    <border>
      <left style="thin">
        <color auto="1"/>
      </left>
      <right style="hair">
        <color auto="1"/>
      </right>
      <top style="hair">
        <color auto="1"/>
      </top>
      <bottom style="medium">
        <color auto="1"/>
      </bottom>
      <diagonal/>
    </border>
    <border>
      <left/>
      <right/>
      <top style="hair">
        <color auto="1"/>
      </top>
      <bottom style="medium">
        <color auto="1"/>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style="thin">
        <color auto="1"/>
      </right>
      <top/>
      <bottom style="double">
        <color auto="1"/>
      </bottom>
      <diagonal/>
    </border>
    <border>
      <left style="double">
        <color auto="1"/>
      </left>
      <right/>
      <top style="thin">
        <color auto="1"/>
      </top>
      <bottom/>
      <diagonal/>
    </border>
    <border>
      <left style="double">
        <color auto="1"/>
      </left>
      <right style="thin">
        <color auto="1"/>
      </right>
      <top/>
      <bottom style="thin">
        <color auto="1"/>
      </bottom>
      <diagonal/>
    </border>
    <border>
      <left style="double">
        <color auto="1"/>
      </left>
      <right style="thin">
        <color auto="1"/>
      </right>
      <top/>
      <bottom style="double">
        <color auto="1"/>
      </bottom>
      <diagonal/>
    </border>
  </borders>
  <cellStyleXfs count="15">
    <xf numFmtId="0" fontId="0" fillId="0" borderId="0"/>
    <xf numFmtId="38" fontId="1" fillId="0" borderId="0" applyBorder="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3" fillId="0" borderId="0"/>
    <xf numFmtId="0" fontId="3" fillId="0" borderId="0"/>
    <xf numFmtId="0" fontId="4" fillId="0" borderId="0"/>
    <xf numFmtId="0" fontId="14" fillId="0" borderId="0" applyBorder="0" applyProtection="0"/>
  </cellStyleXfs>
  <cellXfs count="1470">
    <xf numFmtId="0" fontId="0" fillId="0" borderId="0" xfId="0"/>
    <xf numFmtId="0" fontId="6" fillId="0" borderId="0" xfId="0" applyFont="1"/>
    <xf numFmtId="0" fontId="6" fillId="2" borderId="0" xfId="0" applyFont="1" applyFill="1"/>
    <xf numFmtId="0" fontId="2" fillId="2" borderId="0" xfId="0" applyFont="1" applyFill="1"/>
    <xf numFmtId="0" fontId="0" fillId="2" borderId="0" xfId="0" applyFill="1"/>
    <xf numFmtId="0" fontId="0" fillId="2" borderId="0" xfId="0" applyFill="1" applyAlignment="1"/>
    <xf numFmtId="0" fontId="0" fillId="2" borderId="0" xfId="0" applyFont="1" applyFill="1" applyBorder="1" applyAlignment="1">
      <alignment horizontal="right"/>
    </xf>
    <xf numFmtId="0" fontId="0" fillId="2" borderId="0" xfId="0" applyFill="1" applyAlignment="1">
      <alignment horizontal="right"/>
    </xf>
    <xf numFmtId="0" fontId="0" fillId="0" borderId="0" xfId="0" applyAlignment="1"/>
    <xf numFmtId="0" fontId="0" fillId="0" borderId="0" xfId="0" applyProtection="1">
      <protection locked="0"/>
    </xf>
    <xf numFmtId="0" fontId="6" fillId="0" borderId="0" xfId="0" applyFont="1" applyAlignment="1" applyProtection="1">
      <alignment horizontal="left" vertical="center"/>
      <protection locked="0"/>
    </xf>
    <xf numFmtId="0" fontId="6" fillId="3" borderId="0" xfId="0" applyFont="1" applyFill="1" applyAlignment="1" applyProtection="1">
      <alignment horizontal="center" vertical="center"/>
      <protection locked="0"/>
    </xf>
    <xf numFmtId="0" fontId="6" fillId="0" borderId="0" xfId="0" applyFont="1" applyAlignment="1" applyProtection="1">
      <alignment horizontal="left"/>
      <protection locked="0"/>
    </xf>
    <xf numFmtId="0" fontId="0" fillId="0" borderId="0" xfId="0" applyAlignment="1" applyProtection="1">
      <alignment shrinkToFit="1"/>
      <protection locked="0"/>
    </xf>
    <xf numFmtId="0" fontId="7" fillId="0" borderId="0" xfId="0" applyFont="1" applyAlignment="1" applyProtection="1">
      <alignment horizontal="center"/>
      <protection locked="0"/>
    </xf>
    <xf numFmtId="0" fontId="7" fillId="4" borderId="0" xfId="0" applyFont="1" applyFill="1" applyAlignment="1" applyProtection="1">
      <alignment horizontal="center"/>
      <protection locked="0"/>
    </xf>
    <xf numFmtId="0" fontId="0" fillId="4" borderId="1" xfId="0" applyFill="1" applyBorder="1" applyProtection="1">
      <protection locked="0"/>
    </xf>
    <xf numFmtId="0" fontId="0" fillId="4" borderId="2" xfId="0" applyFill="1" applyBorder="1" applyProtection="1">
      <protection locked="0"/>
    </xf>
    <xf numFmtId="0" fontId="0" fillId="4" borderId="0" xfId="0" applyFill="1" applyProtection="1">
      <protection locked="0"/>
    </xf>
    <xf numFmtId="0" fontId="0" fillId="4" borderId="3" xfId="0" applyFill="1" applyBorder="1" applyProtection="1">
      <protection locked="0"/>
    </xf>
    <xf numFmtId="0" fontId="0" fillId="4" borderId="4" xfId="0" applyFill="1" applyBorder="1" applyProtection="1">
      <protection locked="0"/>
    </xf>
    <xf numFmtId="0" fontId="8" fillId="3" borderId="0" xfId="0" applyFont="1" applyFill="1" applyBorder="1" applyAlignment="1" applyProtection="1">
      <alignment horizontal="left" shrinkToFit="1"/>
    </xf>
    <xf numFmtId="0" fontId="9" fillId="3" borderId="5" xfId="0" applyFont="1" applyFill="1" applyBorder="1" applyAlignment="1" applyProtection="1">
      <alignment horizontal="center" vertical="center"/>
    </xf>
    <xf numFmtId="0" fontId="6" fillId="3" borderId="6" xfId="0" applyFont="1" applyFill="1" applyBorder="1" applyAlignment="1" applyProtection="1">
      <alignment horizontal="left" vertical="center"/>
    </xf>
    <xf numFmtId="0" fontId="10" fillId="3" borderId="6"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11" fillId="3" borderId="8" xfId="0" applyFont="1" applyFill="1" applyBorder="1" applyAlignment="1" applyProtection="1">
      <alignment horizontal="left" vertical="center"/>
    </xf>
    <xf numFmtId="0" fontId="6" fillId="3" borderId="9" xfId="0" applyFont="1" applyFill="1" applyBorder="1" applyAlignment="1" applyProtection="1">
      <alignment horizontal="left" vertical="center"/>
    </xf>
    <xf numFmtId="0" fontId="6" fillId="3" borderId="10" xfId="0" applyFont="1" applyFill="1" applyBorder="1" applyAlignment="1" applyProtection="1">
      <alignment horizontal="left" vertical="center"/>
    </xf>
    <xf numFmtId="0" fontId="6" fillId="3" borderId="11" xfId="0" applyFont="1" applyFill="1" applyBorder="1" applyAlignment="1" applyProtection="1">
      <alignment horizontal="left" vertical="center"/>
    </xf>
    <xf numFmtId="0" fontId="8" fillId="5" borderId="0" xfId="0" applyFont="1" applyFill="1" applyAlignment="1" applyProtection="1">
      <alignment horizontal="right"/>
    </xf>
    <xf numFmtId="0" fontId="9" fillId="0" borderId="12" xfId="0" applyFont="1" applyBorder="1" applyAlignment="1" applyProtection="1">
      <alignment horizontal="center" vertical="center"/>
    </xf>
    <xf numFmtId="0" fontId="6" fillId="0" borderId="13" xfId="0" applyFont="1" applyBorder="1" applyAlignment="1" applyProtection="1">
      <alignment horizontal="center" vertical="center"/>
    </xf>
    <xf numFmtId="0" fontId="12" fillId="0" borderId="13" xfId="0" applyFont="1" applyBorder="1" applyAlignment="1" applyProtection="1">
      <alignment horizontal="center" vertical="center"/>
    </xf>
    <xf numFmtId="0" fontId="6" fillId="0" borderId="14"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3" borderId="0" xfId="0" applyFont="1" applyFill="1" applyBorder="1" applyAlignment="1" applyProtection="1">
      <alignment horizontal="center" vertical="center"/>
    </xf>
    <xf numFmtId="0" fontId="8" fillId="3" borderId="0" xfId="0" applyFont="1" applyFill="1" applyAlignment="1" applyProtection="1"/>
    <xf numFmtId="0" fontId="9" fillId="0" borderId="16" xfId="0" applyFont="1" applyBorder="1" applyAlignment="1" applyProtection="1">
      <alignment horizontal="center" vertical="center"/>
    </xf>
    <xf numFmtId="0" fontId="6" fillId="5" borderId="17" xfId="0" applyFont="1" applyFill="1" applyBorder="1" applyAlignment="1" applyProtection="1">
      <alignment horizontal="center"/>
      <protection locked="0"/>
    </xf>
    <xf numFmtId="0" fontId="6" fillId="5" borderId="17" xfId="0" applyFont="1" applyFill="1" applyBorder="1" applyAlignment="1" applyProtection="1">
      <alignment horizontal="right" shrinkToFit="1"/>
      <protection locked="0"/>
    </xf>
    <xf numFmtId="0" fontId="6" fillId="5" borderId="17" xfId="0" applyFont="1" applyFill="1" applyBorder="1" applyAlignment="1" applyProtection="1">
      <alignment horizontal="right"/>
      <protection locked="0"/>
    </xf>
    <xf numFmtId="38" fontId="6" fillId="5" borderId="17" xfId="1" applyFont="1" applyFill="1" applyBorder="1" applyAlignment="1" applyProtection="1">
      <protection locked="0"/>
    </xf>
    <xf numFmtId="38" fontId="6" fillId="5" borderId="17" xfId="1" applyFont="1" applyFill="1" applyBorder="1" applyAlignment="1" applyProtection="1">
      <alignment horizontal="right"/>
      <protection locked="0"/>
    </xf>
    <xf numFmtId="176" fontId="6" fillId="5" borderId="17" xfId="0" quotePrefix="1" applyNumberFormat="1" applyFont="1" applyFill="1" applyBorder="1" applyAlignment="1" applyProtection="1">
      <alignment horizontal="right"/>
      <protection locked="0"/>
    </xf>
    <xf numFmtId="177" fontId="6" fillId="5" borderId="17" xfId="0" quotePrefix="1" applyNumberFormat="1" applyFont="1" applyFill="1" applyBorder="1" applyAlignment="1" applyProtection="1">
      <alignment horizontal="right"/>
      <protection locked="0"/>
    </xf>
    <xf numFmtId="176" fontId="6" fillId="5" borderId="17" xfId="0" applyNumberFormat="1" applyFont="1" applyFill="1" applyBorder="1" applyAlignment="1" applyProtection="1">
      <alignment horizontal="right"/>
      <protection locked="0"/>
    </xf>
    <xf numFmtId="38" fontId="6" fillId="5" borderId="17" xfId="1" applyFont="1" applyFill="1" applyBorder="1" applyAlignment="1" applyProtection="1">
      <alignment horizontal="left"/>
      <protection locked="0"/>
    </xf>
    <xf numFmtId="176" fontId="6" fillId="5" borderId="18" xfId="0" applyNumberFormat="1" applyFont="1" applyFill="1" applyBorder="1" applyAlignment="1" applyProtection="1">
      <alignment horizontal="left"/>
      <protection locked="0"/>
    </xf>
    <xf numFmtId="176" fontId="6" fillId="3" borderId="0" xfId="0" applyNumberFormat="1" applyFont="1" applyFill="1" applyBorder="1" applyAlignment="1" applyProtection="1">
      <alignment horizontal="left"/>
    </xf>
    <xf numFmtId="38" fontId="1" fillId="0" borderId="0" xfId="1" applyFont="1" applyBorder="1" applyAlignment="1" applyProtection="1">
      <alignment horizontal="left"/>
      <protection locked="0"/>
    </xf>
    <xf numFmtId="0" fontId="0" fillId="0" borderId="0" xfId="0" applyAlignment="1" applyProtection="1">
      <alignment horizontal="left"/>
      <protection locked="0"/>
    </xf>
    <xf numFmtId="178" fontId="0" fillId="0" borderId="0" xfId="0" applyNumberFormat="1" applyAlignment="1" applyProtection="1">
      <alignment horizontal="left"/>
      <protection locked="0"/>
    </xf>
    <xf numFmtId="178" fontId="13" fillId="0" borderId="0" xfId="0" applyNumberFormat="1" applyFont="1" applyAlignment="1" applyProtection="1">
      <alignment horizontal="left"/>
      <protection locked="0"/>
    </xf>
    <xf numFmtId="178" fontId="13" fillId="0" borderId="0" xfId="0" applyNumberFormat="1" applyFont="1" applyBorder="1" applyAlignment="1" applyProtection="1">
      <alignment horizontal="left"/>
      <protection locked="0"/>
    </xf>
    <xf numFmtId="0" fontId="6" fillId="5" borderId="19" xfId="0" applyFont="1" applyFill="1" applyBorder="1" applyAlignment="1" applyProtection="1">
      <alignment horizontal="left"/>
    </xf>
    <xf numFmtId="0" fontId="7" fillId="0" borderId="2" xfId="0" applyFont="1" applyBorder="1" applyAlignment="1" applyProtection="1">
      <alignment horizontal="center"/>
      <protection locked="0"/>
    </xf>
    <xf numFmtId="178" fontId="13" fillId="6" borderId="0" xfId="0" applyNumberFormat="1" applyFont="1" applyFill="1" applyAlignment="1" applyProtection="1">
      <alignment horizontal="left"/>
      <protection locked="0"/>
    </xf>
    <xf numFmtId="0" fontId="6" fillId="3" borderId="0" xfId="0" applyFont="1" applyFill="1" applyBorder="1" applyAlignment="1" applyProtection="1">
      <alignment horizontal="left"/>
    </xf>
    <xf numFmtId="0" fontId="6" fillId="3" borderId="20" xfId="0" applyFont="1" applyFill="1" applyBorder="1" applyAlignment="1" applyProtection="1">
      <alignment horizontal="left" vertical="center"/>
    </xf>
    <xf numFmtId="0" fontId="7" fillId="0" borderId="21" xfId="0" applyFont="1" applyBorder="1" applyAlignment="1" applyProtection="1">
      <alignment horizontal="center"/>
      <protection locked="0"/>
    </xf>
    <xf numFmtId="0" fontId="6" fillId="3" borderId="22" xfId="0" applyFont="1" applyFill="1" applyBorder="1" applyAlignment="1" applyProtection="1">
      <alignment horizontal="left" vertical="center"/>
    </xf>
    <xf numFmtId="0" fontId="7" fillId="0" borderId="23" xfId="0" applyFont="1" applyBorder="1" applyAlignment="1" applyProtection="1">
      <alignment horizontal="center"/>
      <protection locked="0"/>
    </xf>
    <xf numFmtId="0" fontId="6" fillId="5" borderId="17" xfId="0" applyFont="1" applyFill="1" applyBorder="1" applyAlignment="1" applyProtection="1">
      <alignment horizontal="left"/>
      <protection locked="0"/>
    </xf>
    <xf numFmtId="0" fontId="6" fillId="5" borderId="17" xfId="0" applyFont="1" applyFill="1" applyBorder="1" applyAlignment="1" applyProtection="1">
      <protection locked="0"/>
    </xf>
    <xf numFmtId="0" fontId="6" fillId="5" borderId="18" xfId="0" applyFont="1" applyFill="1" applyBorder="1" applyAlignment="1" applyProtection="1">
      <alignment horizontal="left"/>
      <protection locked="0"/>
    </xf>
    <xf numFmtId="0" fontId="6" fillId="0" borderId="0" xfId="0" applyFont="1" applyBorder="1" applyAlignment="1" applyProtection="1"/>
    <xf numFmtId="0" fontId="6" fillId="0" borderId="8" xfId="0" applyFont="1" applyBorder="1" applyAlignment="1" applyProtection="1">
      <protection locked="0"/>
    </xf>
    <xf numFmtId="0" fontId="0" fillId="7" borderId="0" xfId="0" applyFont="1" applyFill="1" applyAlignment="1" applyProtection="1">
      <alignment shrinkToFit="1"/>
      <protection locked="0"/>
    </xf>
    <xf numFmtId="0" fontId="7" fillId="0" borderId="19" xfId="0" applyFont="1" applyBorder="1" applyAlignment="1" applyProtection="1">
      <alignment horizontal="center" shrinkToFit="1"/>
      <protection locked="0"/>
    </xf>
    <xf numFmtId="0" fontId="15" fillId="7" borderId="19" xfId="14" applyFont="1" applyFill="1" applyBorder="1" applyAlignment="1" applyProtection="1">
      <alignment shrinkToFit="1"/>
      <protection locked="0"/>
    </xf>
    <xf numFmtId="0" fontId="14" fillId="7" borderId="19" xfId="14" applyFont="1" applyFill="1" applyBorder="1" applyAlignment="1" applyProtection="1">
      <alignment shrinkToFit="1"/>
      <protection locked="0"/>
    </xf>
    <xf numFmtId="0" fontId="14" fillId="7" borderId="19" xfId="14" applyFont="1" applyFill="1" applyBorder="1" applyAlignment="1" applyProtection="1">
      <protection locked="0"/>
    </xf>
    <xf numFmtId="0" fontId="14" fillId="7" borderId="19" xfId="14" applyFont="1" applyFill="1" applyBorder="1" applyAlignment="1" applyProtection="1">
      <alignment horizontal="left"/>
      <protection locked="0"/>
    </xf>
    <xf numFmtId="178" fontId="15" fillId="7" borderId="19" xfId="14" applyNumberFormat="1" applyFont="1" applyFill="1" applyBorder="1" applyAlignment="1" applyProtection="1">
      <alignment horizontal="left" shrinkToFit="1"/>
      <protection locked="0"/>
    </xf>
    <xf numFmtId="38" fontId="15" fillId="7" borderId="19" xfId="14" applyNumberFormat="1" applyFont="1" applyFill="1" applyBorder="1" applyAlignment="1" applyProtection="1">
      <alignment horizontal="left" shrinkToFit="1"/>
      <protection locked="0"/>
    </xf>
    <xf numFmtId="0" fontId="15" fillId="7" borderId="19" xfId="14" applyFont="1" applyFill="1" applyBorder="1" applyAlignment="1" applyProtection="1">
      <alignment horizontal="left" shrinkToFit="1"/>
      <protection locked="0"/>
    </xf>
    <xf numFmtId="178" fontId="16" fillId="0" borderId="0" xfId="0" applyNumberFormat="1" applyFont="1" applyAlignment="1" applyProtection="1">
      <alignment horizontal="left" shrinkToFit="1"/>
      <protection locked="0"/>
    </xf>
    <xf numFmtId="3" fontId="16" fillId="0" borderId="0" xfId="0" applyNumberFormat="1" applyFont="1" applyAlignment="1" applyProtection="1">
      <alignment horizontal="left" shrinkToFit="1"/>
      <protection locked="0"/>
    </xf>
    <xf numFmtId="0" fontId="9" fillId="3" borderId="24" xfId="0" applyFont="1" applyFill="1" applyBorder="1" applyAlignment="1" applyProtection="1">
      <alignment horizontal="left" vertical="center"/>
    </xf>
    <xf numFmtId="0" fontId="17" fillId="3" borderId="25" xfId="0" applyFont="1" applyFill="1" applyBorder="1" applyAlignment="1" applyProtection="1">
      <alignment horizontal="left" vertical="center"/>
    </xf>
    <xf numFmtId="0" fontId="17" fillId="3" borderId="26" xfId="0" applyFont="1" applyFill="1" applyBorder="1" applyAlignment="1" applyProtection="1">
      <alignment horizontal="left" vertical="center"/>
    </xf>
    <xf numFmtId="0" fontId="17" fillId="3" borderId="27" xfId="0" applyFont="1" applyFill="1" applyBorder="1" applyAlignment="1" applyProtection="1">
      <alignment horizontal="left" vertical="center"/>
    </xf>
    <xf numFmtId="0" fontId="9" fillId="3" borderId="28" xfId="0" applyFont="1" applyFill="1" applyBorder="1" applyAlignment="1" applyProtection="1">
      <alignment horizontal="left" vertical="center"/>
    </xf>
    <xf numFmtId="0" fontId="17" fillId="3" borderId="29" xfId="0" applyFont="1" applyFill="1" applyBorder="1" applyAlignment="1" applyProtection="1">
      <alignment horizontal="left" vertical="center"/>
    </xf>
    <xf numFmtId="0" fontId="17" fillId="3" borderId="8" xfId="0" applyFont="1" applyFill="1" applyBorder="1" applyAlignment="1" applyProtection="1">
      <alignment horizontal="left" vertical="center"/>
    </xf>
    <xf numFmtId="0" fontId="17" fillId="3" borderId="11" xfId="0" applyFont="1" applyFill="1" applyBorder="1" applyAlignment="1" applyProtection="1">
      <alignment horizontal="left" vertical="center"/>
    </xf>
    <xf numFmtId="0" fontId="17" fillId="3" borderId="30" xfId="0" applyFont="1" applyFill="1" applyBorder="1" applyAlignment="1" applyProtection="1">
      <alignment horizontal="left" vertical="center"/>
    </xf>
    <xf numFmtId="0" fontId="17" fillId="3" borderId="10" xfId="0" applyFont="1" applyFill="1" applyBorder="1" applyAlignment="1" applyProtection="1">
      <alignment horizontal="left" vertical="center"/>
    </xf>
    <xf numFmtId="0" fontId="9" fillId="3" borderId="31" xfId="0" applyFont="1" applyFill="1" applyBorder="1" applyAlignment="1" applyProtection="1">
      <alignment horizontal="center" vertical="center"/>
    </xf>
    <xf numFmtId="0" fontId="18" fillId="5" borderId="32" xfId="0" applyFont="1" applyFill="1" applyBorder="1" applyAlignment="1" applyProtection="1">
      <alignment horizontal="center" vertical="center"/>
    </xf>
    <xf numFmtId="0" fontId="18" fillId="5" borderId="13" xfId="0" applyFont="1" applyFill="1" applyBorder="1" applyAlignment="1" applyProtection="1">
      <alignment horizontal="center" vertical="center"/>
    </xf>
    <xf numFmtId="0" fontId="6" fillId="5" borderId="13"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6" fillId="5" borderId="33" xfId="0" applyFont="1" applyFill="1" applyBorder="1" applyAlignment="1" applyProtection="1">
      <alignment horizontal="center" vertical="center"/>
    </xf>
    <xf numFmtId="0" fontId="6" fillId="5" borderId="12" xfId="0" applyFont="1" applyFill="1" applyBorder="1" applyAlignment="1" applyProtection="1">
      <alignment horizontal="center" vertical="center"/>
    </xf>
    <xf numFmtId="0" fontId="18" fillId="5" borderId="12" xfId="0" applyFont="1" applyFill="1" applyBorder="1" applyAlignment="1" applyProtection="1">
      <alignment horizontal="center" vertical="center"/>
    </xf>
    <xf numFmtId="0" fontId="6" fillId="5" borderId="34" xfId="0" applyFont="1" applyFill="1" applyBorder="1" applyAlignment="1" applyProtection="1">
      <alignment horizontal="center" vertical="center"/>
    </xf>
    <xf numFmtId="176" fontId="9" fillId="3" borderId="28" xfId="0" applyNumberFormat="1" applyFont="1" applyFill="1" applyBorder="1" applyAlignment="1" applyProtection="1">
      <alignment horizontal="center"/>
    </xf>
    <xf numFmtId="178" fontId="17" fillId="5" borderId="29" xfId="0" applyNumberFormat="1" applyFont="1" applyFill="1" applyBorder="1" applyAlignment="1" applyProtection="1">
      <alignment horizontal="left"/>
      <protection locked="0"/>
    </xf>
    <xf numFmtId="3" fontId="17" fillId="5" borderId="8" xfId="0" applyNumberFormat="1" applyFont="1" applyFill="1" applyBorder="1" applyAlignment="1" applyProtection="1">
      <alignment horizontal="left"/>
      <protection locked="0"/>
    </xf>
    <xf numFmtId="3" fontId="6" fillId="3" borderId="8" xfId="0" applyNumberFormat="1" applyFont="1" applyFill="1" applyBorder="1" applyAlignment="1" applyProtection="1">
      <alignment horizontal="center" shrinkToFit="1"/>
    </xf>
    <xf numFmtId="178" fontId="17" fillId="5" borderId="9" xfId="0" applyNumberFormat="1" applyFont="1" applyFill="1" applyBorder="1" applyAlignment="1" applyProtection="1">
      <protection locked="0"/>
    </xf>
    <xf numFmtId="178" fontId="17" fillId="5" borderId="8" xfId="0" applyNumberFormat="1" applyFont="1" applyFill="1" applyBorder="1" applyAlignment="1" applyProtection="1">
      <alignment horizontal="left"/>
      <protection locked="0"/>
    </xf>
    <xf numFmtId="178" fontId="17" fillId="5" borderId="8" xfId="0" applyNumberFormat="1" applyFont="1" applyFill="1" applyBorder="1" applyAlignment="1" applyProtection="1">
      <alignment horizontal="center"/>
      <protection locked="0"/>
    </xf>
    <xf numFmtId="179" fontId="17" fillId="5" borderId="11" xfId="0" applyNumberFormat="1" applyFont="1" applyFill="1" applyBorder="1" applyAlignment="1" applyProtection="1">
      <alignment horizontal="left"/>
      <protection locked="0"/>
    </xf>
    <xf numFmtId="178" fontId="17" fillId="5" borderId="35" xfId="0" applyNumberFormat="1" applyFont="1" applyFill="1" applyBorder="1" applyAlignment="1" applyProtection="1">
      <alignment horizontal="left"/>
      <protection locked="0"/>
    </xf>
    <xf numFmtId="3" fontId="17" fillId="5" borderId="36" xfId="0" applyNumberFormat="1" applyFont="1" applyFill="1" applyBorder="1" applyAlignment="1" applyProtection="1">
      <alignment horizontal="left"/>
      <protection locked="0"/>
    </xf>
    <xf numFmtId="178" fontId="17" fillId="5" borderId="36" xfId="0" applyNumberFormat="1" applyFont="1" applyFill="1" applyBorder="1" applyAlignment="1" applyProtection="1">
      <alignment horizontal="left"/>
      <protection locked="0"/>
    </xf>
    <xf numFmtId="179" fontId="17" fillId="5" borderId="37" xfId="0" applyNumberFormat="1" applyFont="1" applyFill="1" applyBorder="1" applyAlignment="1" applyProtection="1">
      <alignment horizontal="left"/>
      <protection locked="0"/>
    </xf>
    <xf numFmtId="178" fontId="17" fillId="5" borderId="38" xfId="0" applyNumberFormat="1" applyFont="1" applyFill="1" applyBorder="1" applyAlignment="1" applyProtection="1">
      <alignment horizontal="left"/>
      <protection locked="0"/>
    </xf>
    <xf numFmtId="179" fontId="17" fillId="5" borderId="39" xfId="0" applyNumberFormat="1" applyFont="1" applyFill="1" applyBorder="1" applyAlignment="1" applyProtection="1">
      <alignment horizontal="left"/>
      <protection locked="0"/>
    </xf>
    <xf numFmtId="0" fontId="17" fillId="5" borderId="8" xfId="1" applyNumberFormat="1" applyFont="1" applyFill="1" applyBorder="1" applyAlignment="1" applyProtection="1">
      <alignment horizontal="center" shrinkToFit="1"/>
      <protection locked="0"/>
    </xf>
    <xf numFmtId="178" fontId="17" fillId="5" borderId="20" xfId="0" applyNumberFormat="1" applyFont="1" applyFill="1" applyBorder="1" applyAlignment="1" applyProtection="1">
      <protection locked="0"/>
    </xf>
    <xf numFmtId="0" fontId="6" fillId="0" borderId="0" xfId="0" applyFont="1" applyProtection="1">
      <protection locked="0"/>
    </xf>
    <xf numFmtId="178" fontId="17" fillId="5" borderId="36" xfId="0" applyNumberFormat="1" applyFont="1" applyFill="1" applyBorder="1" applyAlignment="1" applyProtection="1">
      <alignment horizontal="center"/>
      <protection locked="0"/>
    </xf>
    <xf numFmtId="176" fontId="9" fillId="3" borderId="40" xfId="0" applyNumberFormat="1" applyFont="1" applyFill="1" applyBorder="1" applyAlignment="1" applyProtection="1">
      <alignment horizontal="center"/>
    </xf>
    <xf numFmtId="178" fontId="17" fillId="5" borderId="41" xfId="0" applyNumberFormat="1" applyFont="1" applyFill="1" applyBorder="1" applyAlignment="1" applyProtection="1">
      <alignment horizontal="left"/>
      <protection locked="0"/>
    </xf>
    <xf numFmtId="0" fontId="17" fillId="5" borderId="36" xfId="0" applyFont="1" applyFill="1" applyBorder="1" applyAlignment="1" applyProtection="1">
      <alignment horizontal="center" shrinkToFit="1"/>
      <protection locked="0"/>
    </xf>
    <xf numFmtId="178" fontId="17" fillId="5" borderId="42" xfId="0" applyNumberFormat="1" applyFont="1" applyFill="1" applyBorder="1" applyAlignment="1" applyProtection="1">
      <protection locked="0"/>
    </xf>
    <xf numFmtId="3" fontId="17" fillId="5" borderId="36" xfId="0" applyNumberFormat="1" applyFont="1" applyFill="1" applyBorder="1" applyAlignment="1" applyProtection="1">
      <alignment horizontal="center" shrinkToFit="1"/>
      <protection locked="0"/>
    </xf>
    <xf numFmtId="0" fontId="3" fillId="3" borderId="0" xfId="11" applyFont="1" applyFill="1" applyProtection="1">
      <protection locked="0"/>
    </xf>
    <xf numFmtId="0" fontId="19" fillId="3" borderId="0" xfId="11" applyFont="1" applyFill="1" applyProtection="1">
      <protection locked="0"/>
    </xf>
    <xf numFmtId="0" fontId="19" fillId="3" borderId="0" xfId="11" applyFont="1" applyFill="1" applyProtection="1"/>
    <xf numFmtId="0" fontId="19" fillId="3" borderId="0" xfId="11" applyFont="1" applyFill="1" applyBorder="1" applyAlignment="1" applyProtection="1">
      <alignment horizontal="center"/>
    </xf>
    <xf numFmtId="0" fontId="3" fillId="3" borderId="0" xfId="11" applyFont="1" applyFill="1" applyProtection="1"/>
    <xf numFmtId="0" fontId="20" fillId="3" borderId="0" xfId="11" applyFont="1" applyFill="1" applyProtection="1">
      <protection locked="0"/>
    </xf>
    <xf numFmtId="0" fontId="19" fillId="3" borderId="0" xfId="11" applyFont="1" applyFill="1" applyBorder="1" applyAlignment="1" applyProtection="1">
      <protection locked="0"/>
    </xf>
    <xf numFmtId="0" fontId="19" fillId="3" borderId="0" xfId="11" applyFont="1" applyFill="1" applyBorder="1" applyAlignment="1" applyProtection="1">
      <alignment wrapText="1"/>
    </xf>
    <xf numFmtId="0" fontId="19" fillId="3" borderId="0" xfId="11" applyFont="1" applyFill="1" applyAlignment="1" applyProtection="1">
      <alignment wrapText="1"/>
    </xf>
    <xf numFmtId="0" fontId="19" fillId="3" borderId="0" xfId="11" applyFont="1" applyFill="1" applyAlignment="1" applyProtection="1"/>
    <xf numFmtId="0" fontId="19" fillId="3" borderId="43" xfId="11" applyFont="1" applyFill="1" applyBorder="1" applyProtection="1">
      <protection locked="0"/>
    </xf>
    <xf numFmtId="0" fontId="19" fillId="3" borderId="44" xfId="11" applyFont="1" applyFill="1" applyBorder="1" applyProtection="1">
      <protection locked="0"/>
    </xf>
    <xf numFmtId="0" fontId="19" fillId="3" borderId="45" xfId="11" applyFont="1" applyFill="1" applyBorder="1" applyAlignment="1" applyProtection="1">
      <alignment horizontal="distributed" vertical="center"/>
      <protection locked="0"/>
    </xf>
    <xf numFmtId="0" fontId="19" fillId="3" borderId="21" xfId="11" applyFont="1" applyFill="1" applyBorder="1" applyAlignment="1" applyProtection="1">
      <alignment horizontal="distributed" vertical="center"/>
      <protection locked="0"/>
    </xf>
    <xf numFmtId="0" fontId="19" fillId="3" borderId="46" xfId="11" applyFont="1" applyFill="1" applyBorder="1" applyAlignment="1" applyProtection="1">
      <alignment horizontal="distributed" vertical="center"/>
      <protection locked="0"/>
    </xf>
    <xf numFmtId="0" fontId="19" fillId="3" borderId="0" xfId="11" applyFont="1" applyFill="1" applyBorder="1" applyAlignment="1" applyProtection="1">
      <alignment horizontal="distributed" vertical="center"/>
      <protection locked="0"/>
    </xf>
    <xf numFmtId="0" fontId="19" fillId="3" borderId="21" xfId="11" applyFont="1" applyFill="1" applyBorder="1" applyAlignment="1" applyProtection="1">
      <alignment horizontal="center" vertical="center"/>
      <protection locked="0"/>
    </xf>
    <xf numFmtId="0" fontId="19" fillId="3" borderId="46" xfId="11" applyFont="1" applyFill="1" applyBorder="1" applyAlignment="1" applyProtection="1">
      <alignment horizontal="center" vertical="center"/>
      <protection locked="0"/>
    </xf>
    <xf numFmtId="0" fontId="19" fillId="3" borderId="47" xfId="11" applyFont="1" applyFill="1" applyBorder="1" applyAlignment="1" applyProtection="1">
      <alignment horizontal="left"/>
    </xf>
    <xf numFmtId="0" fontId="19" fillId="3" borderId="48" xfId="11" applyFont="1" applyFill="1" applyBorder="1" applyAlignment="1" applyProtection="1">
      <alignment horizontal="left" vertical="top"/>
    </xf>
    <xf numFmtId="0" fontId="19" fillId="3" borderId="44" xfId="11" applyFont="1" applyFill="1" applyBorder="1" applyAlignment="1" applyProtection="1">
      <alignment horizontal="center" vertical="center"/>
    </xf>
    <xf numFmtId="179" fontId="21" fillId="3" borderId="49" xfId="12" applyNumberFormat="1" applyFont="1" applyFill="1" applyBorder="1" applyAlignment="1" applyProtection="1">
      <alignment horizontal="right" vertical="center"/>
    </xf>
    <xf numFmtId="180" fontId="19" fillId="3" borderId="19" xfId="11" applyNumberFormat="1" applyFont="1" applyFill="1" applyBorder="1" applyAlignment="1" applyProtection="1">
      <alignment horizontal="center" vertical="center"/>
    </xf>
    <xf numFmtId="180" fontId="19" fillId="3" borderId="49" xfId="11" applyNumberFormat="1" applyFont="1" applyFill="1" applyBorder="1" applyAlignment="1" applyProtection="1">
      <alignment horizontal="distributed" vertical="center"/>
    </xf>
    <xf numFmtId="0" fontId="4" fillId="3" borderId="0" xfId="11" applyFont="1" applyFill="1" applyBorder="1" applyAlignment="1" applyProtection="1">
      <alignment horizontal="center" vertical="center"/>
    </xf>
    <xf numFmtId="0" fontId="19" fillId="3" borderId="0" xfId="11" applyFont="1" applyFill="1" applyBorder="1" applyAlignment="1" applyProtection="1">
      <alignment horizontal="center" vertical="center"/>
    </xf>
    <xf numFmtId="0" fontId="19" fillId="3" borderId="46" xfId="11" applyFont="1" applyFill="1" applyBorder="1" applyAlignment="1" applyProtection="1">
      <alignment horizontal="center" vertical="center"/>
    </xf>
    <xf numFmtId="0" fontId="3" fillId="3" borderId="0" xfId="11" applyFont="1" applyFill="1" applyBorder="1" applyAlignment="1" applyProtection="1">
      <alignment horizontal="right"/>
      <protection locked="0"/>
    </xf>
    <xf numFmtId="0" fontId="3" fillId="3" borderId="0" xfId="11" applyFont="1" applyFill="1" applyAlignment="1" applyProtection="1">
      <alignment horizontal="right"/>
      <protection locked="0"/>
    </xf>
    <xf numFmtId="0" fontId="19" fillId="3" borderId="45" xfId="11" applyFont="1" applyFill="1" applyBorder="1" applyAlignment="1" applyProtection="1">
      <alignment horizontal="left" vertical="center"/>
    </xf>
    <xf numFmtId="179" fontId="21" fillId="3" borderId="21" xfId="12" applyNumberFormat="1" applyFont="1" applyFill="1" applyBorder="1" applyAlignment="1" applyProtection="1">
      <alignment horizontal="right" vertical="center"/>
    </xf>
    <xf numFmtId="179" fontId="21" fillId="3" borderId="46" xfId="12" applyNumberFormat="1" applyFont="1" applyFill="1" applyBorder="1" applyAlignment="1" applyProtection="1">
      <alignment horizontal="right" vertical="center"/>
    </xf>
    <xf numFmtId="180" fontId="19" fillId="3" borderId="21" xfId="11" applyNumberFormat="1" applyFont="1" applyFill="1" applyBorder="1" applyAlignment="1" applyProtection="1">
      <alignment horizontal="center" vertical="center"/>
      <protection locked="0"/>
    </xf>
    <xf numFmtId="180" fontId="19" fillId="3" borderId="46" xfId="11" applyNumberFormat="1" applyFont="1" applyFill="1" applyBorder="1" applyAlignment="1" applyProtection="1">
      <alignment horizontal="center" vertical="center"/>
      <protection locked="0"/>
    </xf>
    <xf numFmtId="0" fontId="19" fillId="3" borderId="0" xfId="11" applyFont="1" applyFill="1" applyAlignment="1" applyProtection="1">
      <alignment horizontal="right" vertical="center"/>
    </xf>
    <xf numFmtId="0" fontId="6" fillId="3" borderId="0" xfId="0" applyFont="1" applyFill="1" applyAlignment="1" applyProtection="1">
      <alignment horizontal="right"/>
      <protection locked="0"/>
    </xf>
    <xf numFmtId="0" fontId="19" fillId="3" borderId="0" xfId="11" applyFont="1" applyFill="1" applyAlignment="1" applyProtection="1">
      <alignment horizontal="right"/>
    </xf>
    <xf numFmtId="181" fontId="19" fillId="3" borderId="45" xfId="12" applyNumberFormat="1" applyFont="1" applyFill="1" applyBorder="1" applyAlignment="1" applyProtection="1">
      <alignment horizontal="left" vertical="center"/>
    </xf>
    <xf numFmtId="180" fontId="19" fillId="3" borderId="0" xfId="11" applyNumberFormat="1" applyFont="1" applyFill="1" applyAlignment="1" applyProtection="1">
      <alignment horizontal="distributed" vertical="center"/>
    </xf>
    <xf numFmtId="179" fontId="2" fillId="3" borderId="50" xfId="0" applyNumberFormat="1" applyFont="1" applyFill="1" applyBorder="1" applyAlignment="1" applyProtection="1">
      <alignment horizontal="left" vertical="center"/>
    </xf>
    <xf numFmtId="0" fontId="19" fillId="3" borderId="0" xfId="11" applyFont="1" applyFill="1" applyAlignment="1" applyProtection="1">
      <alignment horizontal="distributed" vertical="center"/>
    </xf>
    <xf numFmtId="0" fontId="2" fillId="3" borderId="0" xfId="0" applyFont="1" applyFill="1" applyAlignment="1" applyProtection="1"/>
    <xf numFmtId="180" fontId="19" fillId="3" borderId="45" xfId="11" applyNumberFormat="1" applyFont="1" applyFill="1" applyBorder="1" applyAlignment="1" applyProtection="1">
      <alignment horizontal="distributed" vertical="center"/>
    </xf>
    <xf numFmtId="0" fontId="3" fillId="3" borderId="0" xfId="11" applyFont="1" applyFill="1" applyBorder="1" applyAlignment="1" applyProtection="1">
      <alignment horizontal="left"/>
      <protection locked="0"/>
    </xf>
    <xf numFmtId="180" fontId="19" fillId="3" borderId="0" xfId="11" applyNumberFormat="1" applyFont="1" applyFill="1" applyBorder="1" applyAlignment="1" applyProtection="1">
      <alignment horizontal="right" vertical="center"/>
    </xf>
    <xf numFmtId="0" fontId="19" fillId="3" borderId="51" xfId="11" applyFont="1" applyFill="1" applyBorder="1" applyAlignment="1" applyProtection="1">
      <alignment horizontal="left" vertical="center"/>
    </xf>
    <xf numFmtId="0" fontId="19" fillId="3" borderId="50" xfId="11" applyFont="1" applyFill="1" applyBorder="1" applyAlignment="1" applyProtection="1">
      <alignment horizontal="left" vertical="center"/>
    </xf>
    <xf numFmtId="0" fontId="3" fillId="3" borderId="0" xfId="11" applyFont="1" applyFill="1" applyAlignment="1" applyProtection="1">
      <alignment horizontal="left"/>
      <protection locked="0"/>
    </xf>
    <xf numFmtId="0" fontId="19" fillId="3" borderId="0" xfId="11" applyFont="1" applyFill="1" applyBorder="1" applyAlignment="1" applyProtection="1"/>
    <xf numFmtId="0" fontId="0" fillId="0" borderId="0" xfId="0" applyAlignment="1" applyProtection="1"/>
    <xf numFmtId="0" fontId="22" fillId="3" borderId="0" xfId="14" applyFont="1" applyFill="1" applyBorder="1" applyAlignment="1" applyProtection="1">
      <protection locked="0"/>
    </xf>
    <xf numFmtId="0" fontId="4" fillId="0" borderId="0" xfId="0" applyFont="1" applyAlignment="1">
      <alignment vertical="center"/>
    </xf>
    <xf numFmtId="0" fontId="20" fillId="0" borderId="0" xfId="0" applyFont="1" applyAlignment="1">
      <alignment vertical="center"/>
    </xf>
    <xf numFmtId="0" fontId="20" fillId="3" borderId="0" xfId="0" applyFont="1" applyFill="1" applyAlignment="1">
      <alignment vertical="center"/>
    </xf>
    <xf numFmtId="0" fontId="23" fillId="0" borderId="0" xfId="0" applyFont="1" applyAlignment="1">
      <alignment vertical="center"/>
    </xf>
    <xf numFmtId="0" fontId="4" fillId="0" borderId="21" xfId="0" applyFont="1" applyBorder="1" applyAlignment="1">
      <alignment vertical="center"/>
    </xf>
    <xf numFmtId="0" fontId="4" fillId="0" borderId="52" xfId="0" applyFont="1" applyBorder="1" applyAlignment="1">
      <alignment horizontal="center" vertical="center"/>
    </xf>
    <xf numFmtId="0" fontId="19" fillId="0" borderId="53" xfId="0" applyFont="1" applyBorder="1" applyAlignment="1">
      <alignment horizontal="center" vertical="center"/>
    </xf>
    <xf numFmtId="0" fontId="19" fillId="0" borderId="54" xfId="0" applyFont="1" applyBorder="1" applyAlignment="1">
      <alignment horizontal="center" vertical="center"/>
    </xf>
    <xf numFmtId="0" fontId="20" fillId="3" borderId="0" xfId="0" applyFont="1" applyFill="1" applyAlignment="1">
      <alignment horizontal="right" vertical="center"/>
    </xf>
    <xf numFmtId="0" fontId="3" fillId="3" borderId="0" xfId="0" applyFont="1" applyFill="1" applyAlignment="1">
      <alignment horizontal="right" vertical="center"/>
    </xf>
    <xf numFmtId="0" fontId="4" fillId="3" borderId="0" xfId="0" applyFont="1" applyFill="1" applyBorder="1" applyAlignment="1"/>
    <xf numFmtId="0" fontId="20" fillId="3" borderId="46" xfId="0" applyFont="1" applyFill="1" applyBorder="1" applyAlignment="1">
      <alignment vertical="center"/>
    </xf>
    <xf numFmtId="0" fontId="4" fillId="3" borderId="21" xfId="0" applyFont="1" applyFill="1" applyBorder="1" applyAlignment="1">
      <alignment vertical="center"/>
    </xf>
    <xf numFmtId="0" fontId="20" fillId="3" borderId="0" xfId="0" applyFont="1" applyFill="1" applyBorder="1" applyAlignment="1">
      <alignment vertical="center"/>
    </xf>
    <xf numFmtId="182" fontId="20" fillId="3" borderId="46" xfId="0" applyNumberFormat="1" applyFont="1" applyFill="1" applyBorder="1" applyAlignment="1">
      <alignment vertical="center"/>
    </xf>
    <xf numFmtId="0" fontId="20" fillId="3" borderId="21" xfId="0" applyFont="1" applyFill="1" applyBorder="1" applyAlignment="1">
      <alignment vertical="center"/>
    </xf>
    <xf numFmtId="0" fontId="19" fillId="0" borderId="0" xfId="0" applyFont="1" applyBorder="1" applyAlignment="1" applyProtection="1">
      <alignment vertical="center"/>
      <protection locked="0"/>
    </xf>
    <xf numFmtId="0" fontId="23" fillId="0" borderId="0" xfId="0" applyFont="1" applyAlignment="1">
      <alignment horizontal="right" vertical="center" wrapText="1" indent="1"/>
    </xf>
    <xf numFmtId="0" fontId="4" fillId="0" borderId="0" xfId="0" applyFont="1" applyBorder="1" applyAlignment="1">
      <alignment vertical="center"/>
    </xf>
    <xf numFmtId="183" fontId="19" fillId="3" borderId="0" xfId="0" applyNumberFormat="1" applyFont="1" applyFill="1" applyBorder="1" applyAlignment="1">
      <alignment horizontal="center" vertical="center"/>
    </xf>
    <xf numFmtId="0" fontId="24" fillId="3" borderId="0" xfId="0" applyFont="1" applyFill="1" applyAlignment="1">
      <alignment vertical="center"/>
    </xf>
    <xf numFmtId="0" fontId="3" fillId="3" borderId="0" xfId="0" applyFont="1" applyFill="1" applyBorder="1" applyAlignment="1">
      <alignment horizontal="left"/>
    </xf>
    <xf numFmtId="0" fontId="3" fillId="3" borderId="46" xfId="0" applyFont="1" applyFill="1" applyBorder="1" applyAlignment="1">
      <alignment horizontal="left" vertical="center"/>
    </xf>
    <xf numFmtId="182" fontId="19" fillId="3" borderId="46" xfId="0" applyNumberFormat="1" applyFont="1" applyFill="1" applyBorder="1" applyAlignment="1">
      <alignment vertical="center"/>
    </xf>
    <xf numFmtId="0" fontId="25" fillId="3" borderId="0" xfId="0" applyFont="1" applyFill="1" applyAlignment="1">
      <alignment vertical="center"/>
    </xf>
    <xf numFmtId="0" fontId="4" fillId="0" borderId="55" xfId="0" applyFont="1" applyBorder="1" applyAlignment="1">
      <alignment horizontal="center" vertical="center"/>
    </xf>
    <xf numFmtId="0" fontId="19" fillId="0" borderId="19" xfId="0" applyFont="1" applyBorder="1" applyAlignment="1" applyProtection="1">
      <alignment horizontal="left" vertical="center"/>
      <protection locked="0"/>
    </xf>
    <xf numFmtId="0" fontId="19" fillId="0" borderId="19" xfId="0" applyFont="1" applyBorder="1" applyAlignment="1" applyProtection="1">
      <alignment horizontal="center" vertical="center"/>
      <protection locked="0"/>
    </xf>
    <xf numFmtId="0" fontId="0" fillId="0" borderId="19" xfId="0" applyBorder="1" applyAlignment="1">
      <alignment horizontal="center" vertical="center"/>
    </xf>
    <xf numFmtId="0" fontId="0" fillId="0" borderId="56" xfId="0" applyBorder="1" applyAlignment="1">
      <alignment horizontal="center" vertical="center"/>
    </xf>
    <xf numFmtId="0" fontId="23" fillId="0" borderId="0" xfId="0" applyFont="1" applyAlignment="1">
      <alignment horizontal="left" vertical="center" wrapText="1"/>
    </xf>
    <xf numFmtId="0" fontId="3" fillId="3" borderId="0" xfId="0" applyFont="1" applyFill="1" applyAlignment="1">
      <alignment vertical="center"/>
    </xf>
    <xf numFmtId="0" fontId="20" fillId="3" borderId="0" xfId="0" applyFont="1" applyFill="1" applyBorder="1" applyAlignment="1">
      <alignment horizontal="center" vertical="center"/>
    </xf>
    <xf numFmtId="183" fontId="3" fillId="3" borderId="0" xfId="0" applyNumberFormat="1" applyFont="1" applyFill="1" applyAlignment="1">
      <alignment horizontal="left" vertical="center"/>
    </xf>
    <xf numFmtId="0" fontId="4"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20" fillId="3" borderId="0" xfId="0" applyFont="1" applyFill="1" applyBorder="1" applyAlignment="1">
      <alignment horizontal="distributed" vertical="center"/>
    </xf>
    <xf numFmtId="184" fontId="19" fillId="0" borderId="19" xfId="0" applyNumberFormat="1"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20" fillId="3" borderId="0" xfId="0" applyFont="1" applyFill="1" applyAlignment="1">
      <alignment horizontal="distributed" vertical="center"/>
    </xf>
    <xf numFmtId="0" fontId="20" fillId="3" borderId="0" xfId="0" applyFont="1" applyFill="1" applyAlignment="1">
      <alignment horizontal="center" vertical="center"/>
    </xf>
    <xf numFmtId="0" fontId="4" fillId="8" borderId="0" xfId="0" applyFont="1" applyFill="1" applyAlignment="1">
      <alignment vertical="center"/>
    </xf>
    <xf numFmtId="176" fontId="20" fillId="3" borderId="0" xfId="0" applyNumberFormat="1" applyFont="1" applyFill="1" applyBorder="1" applyAlignment="1">
      <alignment horizontal="distributed" vertical="center"/>
    </xf>
    <xf numFmtId="0" fontId="26" fillId="3" borderId="0" xfId="0" applyFont="1" applyFill="1" applyBorder="1" applyAlignment="1">
      <alignment horizontal="distributed" vertical="center"/>
    </xf>
    <xf numFmtId="185" fontId="20" fillId="3" borderId="0" xfId="0" applyNumberFormat="1" applyFont="1" applyFill="1" applyAlignment="1">
      <alignment vertical="center"/>
    </xf>
    <xf numFmtId="186" fontId="4" fillId="0" borderId="55" xfId="0" applyNumberFormat="1" applyFont="1" applyBorder="1" applyAlignment="1">
      <alignment horizontal="center" vertical="center"/>
    </xf>
    <xf numFmtId="0" fontId="4" fillId="0" borderId="43" xfId="0" applyFont="1" applyBorder="1" applyAlignment="1" applyProtection="1">
      <alignment vertical="center"/>
      <protection locked="0"/>
    </xf>
    <xf numFmtId="0" fontId="4" fillId="9" borderId="57" xfId="0" applyFont="1" applyFill="1" applyBorder="1" applyAlignment="1" applyProtection="1">
      <alignment vertical="center"/>
      <protection locked="0"/>
    </xf>
    <xf numFmtId="0" fontId="4" fillId="0" borderId="57" xfId="0" applyFont="1" applyBorder="1" applyAlignment="1" applyProtection="1">
      <alignment vertical="center"/>
      <protection locked="0"/>
    </xf>
    <xf numFmtId="0" fontId="4" fillId="0" borderId="44" xfId="0" applyFont="1" applyBorder="1" applyAlignment="1" applyProtection="1">
      <alignment vertical="center"/>
      <protection locked="0"/>
    </xf>
    <xf numFmtId="0" fontId="4" fillId="0" borderId="58"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21" xfId="0" applyFont="1" applyBorder="1" applyAlignment="1" applyProtection="1">
      <alignment vertical="center"/>
      <protection locked="0"/>
    </xf>
    <xf numFmtId="0" fontId="4" fillId="9" borderId="0" xfId="0" applyFont="1" applyFill="1" applyBorder="1" applyAlignment="1" applyProtection="1">
      <alignment vertical="center"/>
      <protection locked="0"/>
    </xf>
    <xf numFmtId="0" fontId="4" fillId="0" borderId="46" xfId="0" applyFont="1" applyBorder="1" applyAlignment="1" applyProtection="1">
      <alignment vertical="center"/>
      <protection locked="0"/>
    </xf>
    <xf numFmtId="0" fontId="4" fillId="0" borderId="28" xfId="0" applyFont="1" applyBorder="1" applyAlignment="1" applyProtection="1">
      <alignment vertical="center"/>
      <protection locked="0"/>
    </xf>
    <xf numFmtId="0" fontId="27" fillId="0" borderId="0" xfId="0" applyFont="1" applyBorder="1" applyAlignment="1" applyProtection="1">
      <alignment horizontal="center" vertical="center"/>
      <protection locked="0"/>
    </xf>
    <xf numFmtId="0" fontId="4" fillId="5" borderId="0" xfId="0" applyFont="1" applyFill="1" applyAlignment="1">
      <alignment vertical="center"/>
    </xf>
    <xf numFmtId="0" fontId="4" fillId="0" borderId="23" xfId="0" applyFont="1" applyBorder="1" applyAlignment="1" applyProtection="1">
      <alignment vertical="center"/>
      <protection locked="0"/>
    </xf>
    <xf numFmtId="0" fontId="4" fillId="9" borderId="59" xfId="0" applyFont="1" applyFill="1" applyBorder="1" applyAlignment="1" applyProtection="1">
      <alignment vertical="center"/>
      <protection locked="0"/>
    </xf>
    <xf numFmtId="0" fontId="4" fillId="0" borderId="59"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60" xfId="0" applyFont="1" applyBorder="1" applyAlignment="1" applyProtection="1">
      <alignment vertical="center"/>
      <protection locked="0"/>
    </xf>
    <xf numFmtId="180" fontId="20" fillId="3" borderId="0" xfId="0" applyNumberFormat="1" applyFont="1" applyFill="1" applyAlignment="1">
      <alignment horizontal="right" vertical="center"/>
    </xf>
    <xf numFmtId="187" fontId="20" fillId="3" borderId="0" xfId="0" applyNumberFormat="1" applyFont="1" applyFill="1" applyAlignment="1">
      <alignment vertical="center"/>
    </xf>
    <xf numFmtId="187" fontId="20" fillId="3" borderId="0" xfId="0" applyNumberFormat="1" applyFont="1" applyFill="1" applyAlignment="1">
      <alignment horizontal="right" vertical="center"/>
    </xf>
    <xf numFmtId="187" fontId="20" fillId="3" borderId="0" xfId="0" applyNumberFormat="1" applyFont="1" applyFill="1" applyBorder="1" applyAlignment="1">
      <alignment horizontal="right" vertical="center"/>
    </xf>
    <xf numFmtId="0" fontId="20" fillId="3" borderId="0" xfId="0" applyFont="1" applyFill="1" applyBorder="1" applyAlignment="1">
      <alignment horizontal="distributed"/>
    </xf>
    <xf numFmtId="188" fontId="20" fillId="3" borderId="0" xfId="0" applyNumberFormat="1" applyFont="1" applyFill="1" applyAlignment="1">
      <alignment vertical="center"/>
    </xf>
    <xf numFmtId="188" fontId="20" fillId="3" borderId="0" xfId="0" applyNumberFormat="1" applyFont="1" applyFill="1" applyAlignment="1">
      <alignment horizontal="right" vertical="center"/>
    </xf>
    <xf numFmtId="188" fontId="20" fillId="3" borderId="0" xfId="0" applyNumberFormat="1" applyFont="1" applyFill="1" applyBorder="1" applyAlignment="1">
      <alignment horizontal="right" vertical="center"/>
    </xf>
    <xf numFmtId="189" fontId="20" fillId="3" borderId="0" xfId="0" applyNumberFormat="1" applyFont="1" applyFill="1" applyAlignment="1">
      <alignment vertical="center"/>
    </xf>
    <xf numFmtId="189" fontId="20" fillId="3" borderId="0" xfId="0" applyNumberFormat="1" applyFont="1" applyFill="1" applyAlignment="1">
      <alignment horizontal="right" vertical="center"/>
    </xf>
    <xf numFmtId="189" fontId="20" fillId="3" borderId="0" xfId="0" applyNumberFormat="1" applyFont="1" applyFill="1" applyBorder="1" applyAlignment="1">
      <alignment horizontal="right" vertical="center"/>
    </xf>
    <xf numFmtId="0" fontId="28" fillId="3" borderId="0" xfId="0" applyFont="1" applyFill="1" applyAlignment="1">
      <alignment vertical="center" wrapText="1"/>
    </xf>
    <xf numFmtId="0" fontId="28" fillId="3" borderId="0" xfId="0" applyFont="1" applyFill="1" applyAlignment="1">
      <alignment vertical="center"/>
    </xf>
    <xf numFmtId="0" fontId="28" fillId="3" borderId="0" xfId="0" applyFont="1" applyFill="1" applyBorder="1" applyAlignment="1">
      <alignment vertical="center" wrapText="1"/>
    </xf>
    <xf numFmtId="0" fontId="20" fillId="3" borderId="46" xfId="0" applyFont="1" applyFill="1" applyBorder="1" applyAlignment="1">
      <alignment horizontal="center" vertical="center"/>
    </xf>
    <xf numFmtId="0" fontId="29" fillId="3" borderId="0" xfId="0" applyFont="1" applyFill="1" applyBorder="1" applyAlignment="1">
      <alignment horizontal="center" vertical="center"/>
    </xf>
    <xf numFmtId="0" fontId="20" fillId="3" borderId="0" xfId="0" applyFont="1" applyFill="1" applyAlignment="1">
      <alignment wrapText="1"/>
    </xf>
    <xf numFmtId="0" fontId="29" fillId="3" borderId="0" xfId="0" applyFont="1" applyFill="1" applyBorder="1" applyAlignment="1">
      <alignment vertical="center"/>
    </xf>
    <xf numFmtId="0" fontId="29" fillId="3" borderId="46" xfId="0" applyFont="1" applyFill="1" applyBorder="1" applyAlignment="1"/>
    <xf numFmtId="0" fontId="30" fillId="3" borderId="0" xfId="0" applyFont="1" applyFill="1" applyBorder="1" applyAlignment="1">
      <alignment horizontal="left"/>
    </xf>
    <xf numFmtId="0" fontId="30" fillId="3" borderId="46" xfId="0" applyFont="1" applyFill="1" applyBorder="1" applyAlignment="1">
      <alignment horizontal="left"/>
    </xf>
    <xf numFmtId="0" fontId="31" fillId="3" borderId="0" xfId="0" applyFont="1" applyFill="1" applyBorder="1" applyAlignment="1" applyProtection="1">
      <alignment vertical="center" wrapText="1"/>
      <protection locked="0"/>
    </xf>
    <xf numFmtId="190" fontId="20" fillId="3" borderId="0" xfId="0" applyNumberFormat="1" applyFont="1" applyFill="1" applyBorder="1" applyAlignment="1" applyProtection="1">
      <alignment horizontal="center" vertical="center"/>
      <protection locked="0"/>
    </xf>
    <xf numFmtId="0" fontId="20" fillId="3" borderId="0" xfId="0" applyFont="1" applyFill="1" applyAlignment="1">
      <alignment horizontal="right" wrapText="1"/>
    </xf>
    <xf numFmtId="0" fontId="20" fillId="3" borderId="46" xfId="0" applyFont="1" applyFill="1" applyBorder="1" applyAlignment="1">
      <alignment horizontal="center"/>
    </xf>
    <xf numFmtId="0" fontId="20" fillId="3" borderId="0" xfId="0" applyFont="1" applyFill="1" applyAlignment="1">
      <alignment vertical="center" wrapText="1"/>
    </xf>
    <xf numFmtId="0" fontId="28" fillId="3" borderId="0" xfId="0" applyFont="1" applyFill="1" applyBorder="1" applyAlignment="1">
      <alignment vertical="center"/>
    </xf>
    <xf numFmtId="0" fontId="20" fillId="3" borderId="0" xfId="0" applyFont="1" applyFill="1" applyBorder="1" applyAlignment="1">
      <alignment vertical="center" wrapText="1"/>
    </xf>
    <xf numFmtId="190" fontId="20" fillId="3" borderId="0" xfId="0" applyNumberFormat="1" applyFont="1" applyFill="1" applyBorder="1" applyAlignment="1" applyProtection="1">
      <alignment vertical="center"/>
      <protection locked="0"/>
    </xf>
    <xf numFmtId="0" fontId="4" fillId="0" borderId="61" xfId="0" applyFont="1" applyBorder="1" applyAlignment="1" applyProtection="1">
      <alignment vertical="center"/>
      <protection locked="0"/>
    </xf>
    <xf numFmtId="0" fontId="4" fillId="0" borderId="62" xfId="0" applyFont="1" applyBorder="1" applyAlignment="1" applyProtection="1">
      <alignment vertical="center"/>
      <protection locked="0"/>
    </xf>
    <xf numFmtId="0" fontId="4" fillId="0" borderId="63" xfId="0" applyFont="1" applyBorder="1" applyAlignment="1" applyProtection="1">
      <alignment vertical="center"/>
      <protection locked="0"/>
    </xf>
    <xf numFmtId="0" fontId="4" fillId="0" borderId="64" xfId="0" applyFont="1" applyBorder="1" applyAlignment="1" applyProtection="1">
      <alignment vertical="center"/>
      <protection locked="0"/>
    </xf>
    <xf numFmtId="0" fontId="32" fillId="3" borderId="0" xfId="0" applyFont="1" applyFill="1" applyAlignment="1">
      <alignment horizontal="center" vertical="center" wrapText="1"/>
    </xf>
    <xf numFmtId="0" fontId="33" fillId="3" borderId="0" xfId="14" applyFont="1" applyFill="1" applyBorder="1" applyAlignment="1" applyProtection="1">
      <alignment horizontal="left"/>
      <protection locked="0"/>
    </xf>
    <xf numFmtId="0" fontId="20" fillId="3" borderId="0" xfId="0" applyFont="1" applyFill="1"/>
    <xf numFmtId="0" fontId="20" fillId="3" borderId="0" xfId="0" applyFont="1" applyFill="1" applyAlignment="1">
      <alignment horizontal="right"/>
    </xf>
    <xf numFmtId="0" fontId="3" fillId="3" borderId="0" xfId="0" applyFont="1" applyFill="1"/>
    <xf numFmtId="0" fontId="19" fillId="3" borderId="0" xfId="0" applyFont="1" applyFill="1" applyAlignment="1"/>
    <xf numFmtId="0" fontId="24" fillId="3" borderId="0" xfId="0" applyFont="1" applyFill="1" applyBorder="1" applyAlignment="1">
      <alignment horizontal="center"/>
    </xf>
    <xf numFmtId="191" fontId="24" fillId="3" borderId="0" xfId="0" applyNumberFormat="1" applyFont="1" applyFill="1" applyBorder="1" applyAlignment="1"/>
    <xf numFmtId="0" fontId="3" fillId="3" borderId="0" xfId="0" applyFont="1" applyFill="1" applyAlignment="1">
      <alignment horizontal="right"/>
    </xf>
    <xf numFmtId="0" fontId="3" fillId="3" borderId="0" xfId="11" applyFont="1" applyFill="1" applyBorder="1" applyAlignment="1" applyProtection="1">
      <alignment horizontal="left" wrapText="1"/>
    </xf>
    <xf numFmtId="0" fontId="19" fillId="3" borderId="0" xfId="0" applyFont="1" applyFill="1" applyBorder="1" applyAlignment="1">
      <alignment horizontal="center"/>
    </xf>
    <xf numFmtId="0" fontId="3" fillId="3" borderId="0" xfId="0" applyFont="1" applyFill="1" applyAlignment="1">
      <alignment horizontal="distributed"/>
    </xf>
    <xf numFmtId="0" fontId="3" fillId="3" borderId="0" xfId="0" applyFont="1" applyFill="1" applyBorder="1" applyAlignment="1">
      <alignment horizontal="center"/>
    </xf>
    <xf numFmtId="191" fontId="24" fillId="3" borderId="46" xfId="0" applyNumberFormat="1" applyFont="1" applyFill="1" applyBorder="1" applyAlignment="1">
      <alignment horizontal="center"/>
    </xf>
    <xf numFmtId="0" fontId="3" fillId="3" borderId="0" xfId="0" applyFont="1" applyFill="1" applyBorder="1" applyAlignment="1"/>
    <xf numFmtId="0" fontId="3" fillId="3" borderId="0" xfId="0" applyFont="1" applyFill="1" applyBorder="1" applyAlignment="1">
      <alignment vertical="top"/>
    </xf>
    <xf numFmtId="0" fontId="3" fillId="3" borderId="0" xfId="0" applyFont="1" applyFill="1" applyAlignment="1"/>
    <xf numFmtId="192" fontId="19" fillId="3" borderId="0" xfId="0" applyNumberFormat="1" applyFont="1" applyFill="1" applyBorder="1" applyAlignment="1">
      <alignment horizontal="center"/>
    </xf>
    <xf numFmtId="176" fontId="3" fillId="3" borderId="0" xfId="0" applyNumberFormat="1" applyFont="1" applyFill="1" applyAlignment="1"/>
    <xf numFmtId="0" fontId="3" fillId="3" borderId="0" xfId="0" applyFont="1" applyFill="1" applyAlignment="1">
      <alignment horizontal="center"/>
    </xf>
    <xf numFmtId="176" fontId="3" fillId="3" borderId="0" xfId="0" applyNumberFormat="1" applyFont="1" applyFill="1" applyAlignment="1">
      <alignment horizontal="center"/>
    </xf>
    <xf numFmtId="176" fontId="3" fillId="3" borderId="0" xfId="0" applyNumberFormat="1" applyFont="1" applyFill="1" applyBorder="1" applyAlignment="1">
      <alignment horizontal="distributed"/>
    </xf>
    <xf numFmtId="0" fontId="3" fillId="3" borderId="0" xfId="0" applyFont="1" applyFill="1" applyAlignment="1">
      <alignment shrinkToFit="1"/>
    </xf>
    <xf numFmtId="192" fontId="3" fillId="3" borderId="0" xfId="0" applyNumberFormat="1" applyFont="1" applyFill="1" applyAlignment="1"/>
    <xf numFmtId="176" fontId="3" fillId="3" borderId="0" xfId="0" applyNumberFormat="1" applyFont="1" applyFill="1" applyBorder="1" applyAlignment="1">
      <alignment horizontal="right"/>
    </xf>
    <xf numFmtId="0" fontId="3" fillId="3" borderId="0" xfId="0" applyFont="1" applyFill="1" applyBorder="1" applyAlignment="1">
      <alignment horizontal="left" shrinkToFit="1"/>
    </xf>
    <xf numFmtId="0" fontId="3" fillId="3" borderId="0" xfId="11" applyFont="1" applyFill="1" applyAlignment="1" applyProtection="1">
      <alignment wrapText="1"/>
    </xf>
    <xf numFmtId="0" fontId="24" fillId="3" borderId="0" xfId="0" applyFont="1" applyFill="1" applyAlignment="1"/>
    <xf numFmtId="0" fontId="24" fillId="3" borderId="0" xfId="0" applyFont="1" applyFill="1" applyBorder="1" applyAlignment="1">
      <alignment horizontal="distributed" vertical="center"/>
    </xf>
    <xf numFmtId="0" fontId="0" fillId="3" borderId="0" xfId="0" applyFill="1"/>
    <xf numFmtId="0" fontId="6" fillId="3" borderId="0" xfId="0" applyFont="1" applyFill="1"/>
    <xf numFmtId="0" fontId="34" fillId="3" borderId="0" xfId="0" applyFont="1" applyFill="1"/>
    <xf numFmtId="0" fontId="20" fillId="3" borderId="0" xfId="0" applyFont="1" applyFill="1" applyProtection="1"/>
    <xf numFmtId="0" fontId="3" fillId="3" borderId="0" xfId="0" applyFont="1" applyFill="1" applyBorder="1" applyAlignment="1" applyProtection="1">
      <alignment horizontal="center"/>
    </xf>
    <xf numFmtId="0" fontId="24" fillId="3" borderId="0" xfId="0" applyFont="1" applyFill="1" applyBorder="1" applyAlignment="1" applyProtection="1">
      <alignment horizontal="center"/>
    </xf>
    <xf numFmtId="0" fontId="35" fillId="3" borderId="0" xfId="0" applyFont="1" applyFill="1" applyAlignment="1" applyProtection="1">
      <alignment horizontal="center"/>
    </xf>
    <xf numFmtId="176" fontId="3" fillId="3" borderId="0" xfId="0" applyNumberFormat="1" applyFont="1" applyFill="1" applyBorder="1" applyAlignment="1" applyProtection="1">
      <alignment horizontal="right" vertical="center"/>
    </xf>
    <xf numFmtId="193" fontId="3" fillId="3" borderId="0" xfId="0" applyNumberFormat="1" applyFont="1" applyFill="1" applyBorder="1" applyAlignment="1" applyProtection="1">
      <alignment horizontal="left" vertical="center"/>
    </xf>
    <xf numFmtId="180" fontId="3" fillId="3" borderId="0" xfId="0" applyNumberFormat="1" applyFont="1" applyFill="1" applyBorder="1" applyAlignment="1" applyProtection="1">
      <alignment horizontal="center" vertical="distributed" wrapText="1"/>
    </xf>
    <xf numFmtId="0" fontId="3" fillId="3" borderId="0" xfId="0" applyFont="1" applyFill="1" applyAlignment="1" applyProtection="1">
      <alignment horizontal="right"/>
    </xf>
    <xf numFmtId="0" fontId="4" fillId="3" borderId="0" xfId="0" applyFont="1" applyFill="1" applyProtection="1"/>
    <xf numFmtId="0" fontId="24" fillId="3" borderId="0" xfId="0" applyFont="1" applyFill="1" applyProtection="1"/>
    <xf numFmtId="0" fontId="3" fillId="3" borderId="0" xfId="0" applyFont="1" applyFill="1" applyAlignment="1" applyProtection="1"/>
    <xf numFmtId="0" fontId="3" fillId="3" borderId="19"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xf>
    <xf numFmtId="0" fontId="3" fillId="3" borderId="49" xfId="0" applyFont="1" applyFill="1" applyBorder="1" applyAlignment="1" applyProtection="1">
      <alignment horizontal="center" vertical="center"/>
      <protection locked="0"/>
    </xf>
    <xf numFmtId="0" fontId="20" fillId="3" borderId="47" xfId="0" applyFont="1" applyFill="1" applyBorder="1" applyAlignment="1" applyProtection="1">
      <alignment horizontal="left"/>
    </xf>
    <xf numFmtId="0" fontId="3" fillId="3" borderId="48" xfId="0" applyFont="1" applyFill="1" applyBorder="1" applyAlignment="1" applyProtection="1">
      <alignment horizontal="center"/>
    </xf>
    <xf numFmtId="0" fontId="4" fillId="3" borderId="0" xfId="0" applyFont="1" applyFill="1" applyBorder="1" applyAlignment="1" applyProtection="1">
      <alignment horizontal="left"/>
    </xf>
    <xf numFmtId="0" fontId="4" fillId="3" borderId="0" xfId="0" applyFont="1" applyFill="1" applyBorder="1" applyAlignment="1" applyProtection="1">
      <alignment horizontal="left" vertical="top" wrapText="1"/>
    </xf>
    <xf numFmtId="0" fontId="3" fillId="3" borderId="0" xfId="0" applyFont="1" applyFill="1" applyBorder="1" applyAlignment="1">
      <alignment horizontal="left" wrapText="1" shrinkToFit="1"/>
    </xf>
    <xf numFmtId="0" fontId="3" fillId="3" borderId="0" xfId="0" applyFont="1" applyFill="1" applyBorder="1" applyAlignment="1" applyProtection="1">
      <alignment horizontal="left"/>
    </xf>
    <xf numFmtId="0" fontId="3" fillId="3" borderId="0" xfId="0" applyFont="1" applyFill="1" applyAlignment="1" applyProtection="1">
      <alignment horizontal="distributed"/>
    </xf>
    <xf numFmtId="0" fontId="3" fillId="3" borderId="0" xfId="11" applyFont="1" applyFill="1" applyBorder="1" applyAlignment="1" applyProtection="1">
      <alignment horizontal="left" vertical="center"/>
    </xf>
    <xf numFmtId="180" fontId="3" fillId="3" borderId="0" xfId="0" applyNumberFormat="1" applyFont="1" applyFill="1" applyAlignment="1" applyProtection="1">
      <alignment vertical="center" wrapText="1"/>
    </xf>
    <xf numFmtId="0" fontId="3" fillId="3" borderId="49" xfId="0" applyFont="1" applyFill="1" applyBorder="1" applyAlignment="1" applyProtection="1">
      <alignment horizontal="center" vertical="center"/>
    </xf>
    <xf numFmtId="0" fontId="19" fillId="3" borderId="0" xfId="0" applyFont="1" applyFill="1" applyAlignment="1" applyProtection="1">
      <alignment horizontal="center"/>
    </xf>
    <xf numFmtId="192" fontId="3" fillId="3" borderId="0" xfId="0" applyNumberFormat="1" applyFont="1" applyFill="1" applyBorder="1" applyAlignment="1" applyProtection="1">
      <alignment horizontal="center"/>
    </xf>
    <xf numFmtId="0" fontId="3" fillId="3" borderId="50" xfId="0" applyFont="1" applyFill="1" applyBorder="1" applyAlignment="1" applyProtection="1">
      <alignment horizontal="right"/>
    </xf>
    <xf numFmtId="0" fontId="3" fillId="3" borderId="50" xfId="0" applyFont="1" applyFill="1" applyBorder="1" applyAlignment="1" applyProtection="1">
      <alignment horizontal="right"/>
      <protection locked="0"/>
    </xf>
    <xf numFmtId="0" fontId="3" fillId="3" borderId="0" xfId="0" applyFont="1" applyFill="1" applyAlignment="1" applyProtection="1">
      <alignment horizontal="center"/>
    </xf>
    <xf numFmtId="0" fontId="3" fillId="3" borderId="0" xfId="0" applyFont="1" applyFill="1" applyBorder="1" applyAlignment="1" applyProtection="1">
      <alignment vertical="top"/>
    </xf>
    <xf numFmtId="0" fontId="3" fillId="3" borderId="48" xfId="0" applyFont="1" applyFill="1" applyBorder="1" applyAlignment="1" applyProtection="1">
      <alignment horizontal="center" vertical="center"/>
    </xf>
    <xf numFmtId="193" fontId="20" fillId="3" borderId="0" xfId="0" applyNumberFormat="1" applyFont="1" applyFill="1" applyAlignment="1" applyProtection="1"/>
    <xf numFmtId="0" fontId="3" fillId="3" borderId="0" xfId="0" applyFont="1" applyFill="1" applyBorder="1" applyAlignment="1" applyProtection="1">
      <alignment horizontal="left" vertical="center" shrinkToFit="1"/>
    </xf>
    <xf numFmtId="177" fontId="20" fillId="3" borderId="0" xfId="0" applyNumberFormat="1" applyFont="1" applyFill="1" applyBorder="1" applyAlignment="1" applyProtection="1">
      <alignment horizontal="right"/>
      <protection locked="0"/>
    </xf>
    <xf numFmtId="192" fontId="3" fillId="3" borderId="0" xfId="0" applyNumberFormat="1" applyFont="1" applyFill="1" applyAlignment="1" applyProtection="1"/>
    <xf numFmtId="0" fontId="20" fillId="3" borderId="0" xfId="0" applyFont="1" applyFill="1" applyBorder="1" applyAlignment="1" applyProtection="1">
      <alignment horizontal="center" vertical="center"/>
    </xf>
    <xf numFmtId="0" fontId="0" fillId="3" borderId="0" xfId="0" applyFill="1" applyProtection="1"/>
    <xf numFmtId="0" fontId="6" fillId="3" borderId="0" xfId="0" applyFont="1" applyFill="1" applyProtection="1"/>
    <xf numFmtId="0" fontId="34" fillId="3" borderId="0" xfId="0" applyFont="1" applyFill="1" applyProtection="1"/>
    <xf numFmtId="0" fontId="6" fillId="3" borderId="65" xfId="0" applyFont="1" applyFill="1" applyBorder="1"/>
    <xf numFmtId="0" fontId="36" fillId="0" borderId="0" xfId="0" applyFont="1"/>
    <xf numFmtId="0" fontId="37" fillId="0" borderId="0" xfId="0" applyFont="1" applyAlignment="1">
      <alignment vertical="center"/>
    </xf>
    <xf numFmtId="0" fontId="38" fillId="0" borderId="0" xfId="0" applyFont="1" applyAlignment="1">
      <alignment vertical="center"/>
    </xf>
    <xf numFmtId="0" fontId="39" fillId="0" borderId="0" xfId="0" applyFont="1"/>
    <xf numFmtId="0" fontId="37" fillId="0" borderId="0" xfId="10" applyFont="1"/>
    <xf numFmtId="0" fontId="37" fillId="0" borderId="0" xfId="10" applyFont="1" applyBorder="1" applyAlignment="1">
      <alignment horizontal="center" vertical="center"/>
    </xf>
    <xf numFmtId="180" fontId="36" fillId="0" borderId="0" xfId="10" applyNumberFormat="1" applyFont="1" applyBorder="1" applyAlignment="1">
      <alignment horizontal="right" vertical="center"/>
    </xf>
    <xf numFmtId="180" fontId="36" fillId="0" borderId="0" xfId="10" applyNumberFormat="1" applyFont="1" applyAlignment="1">
      <alignment horizontal="left" vertical="center"/>
    </xf>
    <xf numFmtId="180" fontId="36" fillId="0" borderId="0" xfId="10" applyNumberFormat="1" applyFont="1" applyBorder="1" applyAlignment="1">
      <alignment horizontal="left" vertical="center" wrapText="1"/>
    </xf>
    <xf numFmtId="0" fontId="36" fillId="0" borderId="0" xfId="10" applyFont="1" applyBorder="1" applyAlignment="1">
      <alignment horizontal="center" vertical="center"/>
    </xf>
    <xf numFmtId="0" fontId="36" fillId="0" borderId="0" xfId="0" applyFont="1" applyAlignment="1"/>
    <xf numFmtId="0" fontId="36" fillId="0" borderId="0" xfId="0" applyFont="1" applyAlignment="1">
      <alignment horizontal="center"/>
    </xf>
    <xf numFmtId="0" fontId="37" fillId="0" borderId="0" xfId="0" applyFont="1" applyAlignment="1">
      <alignment horizontal="left" vertical="center"/>
    </xf>
    <xf numFmtId="0" fontId="36" fillId="0" borderId="0" xfId="0" applyFont="1" applyAlignment="1">
      <alignment vertical="center"/>
    </xf>
    <xf numFmtId="0" fontId="40" fillId="0" borderId="0" xfId="0" applyFont="1" applyAlignment="1">
      <alignment vertical="top"/>
    </xf>
    <xf numFmtId="180" fontId="36" fillId="0" borderId="0" xfId="10" applyNumberFormat="1" applyFont="1" applyBorder="1" applyAlignment="1">
      <alignment horizontal="left" vertical="center"/>
    </xf>
    <xf numFmtId="0" fontId="36" fillId="0" borderId="0" xfId="0" applyFont="1" applyAlignment="1">
      <alignment horizontal="left" vertical="center"/>
    </xf>
    <xf numFmtId="0" fontId="37" fillId="0" borderId="19" xfId="0" applyFont="1" applyBorder="1" applyAlignment="1">
      <alignment horizontal="center" vertical="center"/>
    </xf>
    <xf numFmtId="0" fontId="40" fillId="0" borderId="0" xfId="0" applyFont="1" applyBorder="1" applyAlignment="1">
      <alignment horizontal="left" vertical="top" wrapText="1"/>
    </xf>
    <xf numFmtId="0" fontId="40" fillId="0" borderId="0" xfId="0" applyFont="1" applyBorder="1" applyAlignment="1">
      <alignment vertical="top" wrapText="1"/>
    </xf>
    <xf numFmtId="0" fontId="41" fillId="0" borderId="0" xfId="10" applyFont="1" applyAlignment="1"/>
    <xf numFmtId="0" fontId="36" fillId="0" borderId="0" xfId="0" applyFont="1" applyBorder="1" applyAlignment="1">
      <alignment vertical="center" shrinkToFit="1"/>
    </xf>
    <xf numFmtId="0" fontId="41" fillId="0" borderId="0" xfId="10" applyFont="1" applyAlignment="1">
      <alignment horizontal="distributed"/>
    </xf>
    <xf numFmtId="0" fontId="36" fillId="0" borderId="0" xfId="0" applyFont="1" applyAlignment="1">
      <alignment horizontal="left" vertical="center" shrinkToFit="1"/>
    </xf>
    <xf numFmtId="177" fontId="37" fillId="0" borderId="0" xfId="10" applyNumberFormat="1" applyFont="1" applyBorder="1" applyAlignment="1">
      <alignment horizontal="center" vertical="center"/>
    </xf>
    <xf numFmtId="0" fontId="37" fillId="0" borderId="0" xfId="10" applyFont="1" applyAlignment="1">
      <alignment horizontal="left" vertical="center" shrinkToFit="1"/>
    </xf>
    <xf numFmtId="0" fontId="37" fillId="0" borderId="0" xfId="10" applyFont="1" applyAlignment="1">
      <alignment vertical="center" shrinkToFit="1"/>
    </xf>
    <xf numFmtId="180" fontId="36" fillId="0" borderId="0" xfId="10" applyNumberFormat="1" applyFont="1" applyAlignment="1">
      <alignment vertical="center"/>
    </xf>
    <xf numFmtId="0" fontId="37" fillId="0" borderId="0" xfId="10" applyFont="1" applyAlignment="1">
      <alignment shrinkToFit="1"/>
    </xf>
    <xf numFmtId="0" fontId="42" fillId="0" borderId="0" xfId="10" applyFont="1" applyAlignment="1"/>
    <xf numFmtId="0" fontId="42" fillId="0" borderId="0" xfId="10" applyFont="1" applyAlignment="1">
      <alignment vertical="center"/>
    </xf>
    <xf numFmtId="0" fontId="20" fillId="0" borderId="0" xfId="0" applyFont="1" applyAlignment="1" applyProtection="1">
      <alignment vertical="center"/>
      <protection locked="0"/>
    </xf>
    <xf numFmtId="0" fontId="20" fillId="3" borderId="0" xfId="0" applyFont="1" applyFill="1" applyBorder="1" applyAlignment="1" applyProtection="1">
      <alignment vertical="center"/>
      <protection locked="0"/>
    </xf>
    <xf numFmtId="0" fontId="20" fillId="3" borderId="0" xfId="0" applyFont="1" applyFill="1" applyBorder="1" applyAlignment="1" applyProtection="1">
      <alignment horizontal="left"/>
      <protection locked="0"/>
    </xf>
    <xf numFmtId="0" fontId="20" fillId="3" borderId="0" xfId="0" applyFont="1" applyFill="1" applyBorder="1" applyAlignment="1" applyProtection="1">
      <alignment horizontal="center" vertical="center"/>
      <protection locked="0"/>
    </xf>
    <xf numFmtId="0" fontId="43" fillId="3" borderId="0" xfId="0" applyFont="1" applyFill="1" applyBorder="1" applyAlignment="1" applyProtection="1">
      <alignment horizontal="center" vertical="center"/>
      <protection locked="0"/>
    </xf>
    <xf numFmtId="190" fontId="4" fillId="3" borderId="0" xfId="0" applyNumberFormat="1" applyFont="1" applyFill="1" applyBorder="1" applyAlignment="1" applyProtection="1">
      <alignment vertical="center"/>
      <protection locked="0"/>
    </xf>
    <xf numFmtId="0" fontId="19" fillId="3" borderId="0" xfId="0" applyFont="1" applyFill="1" applyBorder="1" applyAlignment="1" applyProtection="1">
      <alignment horizontal="left" vertical="center" indent="2"/>
    </xf>
    <xf numFmtId="0" fontId="4" fillId="3" borderId="0" xfId="0" applyFont="1" applyFill="1" applyBorder="1" applyAlignment="1" applyProtection="1">
      <alignment vertical="center"/>
      <protection locked="0"/>
    </xf>
    <xf numFmtId="0" fontId="4" fillId="3" borderId="0" xfId="0" applyFont="1" applyFill="1" applyBorder="1" applyAlignment="1" applyProtection="1">
      <alignment horizontal="center" shrinkToFit="1"/>
      <protection locked="0"/>
    </xf>
    <xf numFmtId="0" fontId="3" fillId="3" borderId="66" xfId="0" applyFont="1" applyFill="1" applyBorder="1" applyAlignment="1" applyProtection="1">
      <alignment horizontal="center"/>
      <protection locked="0"/>
    </xf>
    <xf numFmtId="0" fontId="3" fillId="0" borderId="67" xfId="0" applyFont="1" applyBorder="1" applyAlignment="1" applyProtection="1">
      <alignment horizontal="center" vertical="center"/>
      <protection locked="0"/>
    </xf>
    <xf numFmtId="0" fontId="3" fillId="0" borderId="68" xfId="0" applyFont="1" applyBorder="1" applyAlignment="1" applyProtection="1">
      <alignment horizontal="center" vertical="center"/>
      <protection locked="0"/>
    </xf>
    <xf numFmtId="178" fontId="3" fillId="0" borderId="69" xfId="0" applyNumberFormat="1" applyFont="1" applyBorder="1" applyAlignment="1" applyProtection="1">
      <alignment horizontal="center" vertical="center" wrapText="1"/>
      <protection locked="0"/>
    </xf>
    <xf numFmtId="3" fontId="3" fillId="0" borderId="68" xfId="0" applyNumberFormat="1" applyFont="1" applyBorder="1" applyAlignment="1" applyProtection="1">
      <alignment horizontal="center" vertical="center" wrapText="1"/>
      <protection locked="0"/>
    </xf>
    <xf numFmtId="178" fontId="3" fillId="0" borderId="70" xfId="0" applyNumberFormat="1" applyFont="1" applyBorder="1" applyAlignment="1" applyProtection="1">
      <alignment horizontal="center" vertical="center" wrapText="1"/>
      <protection locked="0"/>
    </xf>
    <xf numFmtId="3" fontId="3" fillId="0" borderId="71" xfId="0" applyNumberFormat="1" applyFont="1" applyBorder="1" applyAlignment="1" applyProtection="1">
      <alignment horizontal="center" vertical="center" wrapText="1"/>
      <protection locked="0"/>
    </xf>
    <xf numFmtId="0" fontId="3" fillId="0" borderId="72" xfId="0" applyFont="1" applyBorder="1" applyAlignment="1" applyProtection="1">
      <alignment horizontal="center" vertical="center" wrapText="1"/>
      <protection locked="0"/>
    </xf>
    <xf numFmtId="0" fontId="3" fillId="0" borderId="73" xfId="0" applyFont="1" applyBorder="1" applyAlignment="1" applyProtection="1">
      <alignment horizontal="center" vertical="center" wrapText="1"/>
      <protection locked="0"/>
    </xf>
    <xf numFmtId="0" fontId="23" fillId="0" borderId="74" xfId="0" applyFont="1" applyBorder="1" applyAlignment="1" applyProtection="1">
      <alignment horizontal="left" vertical="top" wrapText="1"/>
      <protection locked="0"/>
    </xf>
    <xf numFmtId="0" fontId="44" fillId="3" borderId="0" xfId="0" applyFont="1" applyFill="1" applyBorder="1" applyAlignment="1" applyProtection="1">
      <alignment horizontal="left"/>
      <protection locked="0"/>
    </xf>
    <xf numFmtId="0" fontId="44" fillId="3" borderId="66" xfId="0" applyFont="1" applyFill="1" applyBorder="1" applyAlignment="1" applyProtection="1">
      <alignment horizontal="center" vertical="center"/>
    </xf>
    <xf numFmtId="0" fontId="3" fillId="0" borderId="69" xfId="0" applyFont="1" applyBorder="1" applyAlignment="1" applyProtection="1">
      <alignment horizontal="center" vertical="center" wrapText="1"/>
      <protection locked="0"/>
    </xf>
    <xf numFmtId="0" fontId="3" fillId="0" borderId="68" xfId="0" applyFont="1" applyBorder="1" applyAlignment="1" applyProtection="1">
      <alignment horizontal="center" vertical="center" wrapText="1"/>
      <protection locked="0"/>
    </xf>
    <xf numFmtId="0" fontId="3" fillId="0" borderId="75" xfId="0" applyFont="1" applyBorder="1" applyAlignment="1" applyProtection="1">
      <alignment horizontal="center" vertical="center" wrapText="1"/>
      <protection locked="0"/>
    </xf>
    <xf numFmtId="0" fontId="3" fillId="3" borderId="0" xfId="0" applyFont="1" applyFill="1" applyBorder="1" applyAlignment="1" applyProtection="1">
      <alignment horizontal="left" shrinkToFit="1"/>
      <protection locked="0"/>
    </xf>
    <xf numFmtId="0" fontId="3" fillId="3" borderId="0" xfId="0" applyFont="1" applyFill="1" applyBorder="1" applyAlignment="1" applyProtection="1">
      <alignment horizontal="left" vertical="center" shrinkToFit="1"/>
      <protection locked="0"/>
    </xf>
    <xf numFmtId="0" fontId="45" fillId="3" borderId="0" xfId="0" applyFont="1" applyFill="1" applyBorder="1" applyAlignment="1" applyProtection="1">
      <alignment horizontal="center" vertical="center" wrapText="1"/>
      <protection locked="0"/>
    </xf>
    <xf numFmtId="0" fontId="20" fillId="0" borderId="76" xfId="0" applyFont="1" applyBorder="1" applyAlignment="1" applyProtection="1">
      <alignment horizontal="center" vertical="center"/>
      <protection locked="0"/>
    </xf>
    <xf numFmtId="0" fontId="20" fillId="3" borderId="0" xfId="0" applyFont="1" applyFill="1" applyBorder="1" applyAlignment="1" applyProtection="1">
      <alignment vertical="center"/>
    </xf>
    <xf numFmtId="192" fontId="19" fillId="3" borderId="0" xfId="0" applyNumberFormat="1" applyFont="1" applyFill="1" applyBorder="1" applyAlignment="1" applyProtection="1">
      <alignment horizontal="center"/>
    </xf>
    <xf numFmtId="176" fontId="3" fillId="3" borderId="0" xfId="0" applyNumberFormat="1" applyFont="1" applyFill="1" applyBorder="1" applyAlignment="1" applyProtection="1">
      <alignment horizontal="distributed" vertical="center"/>
      <protection locked="0"/>
    </xf>
    <xf numFmtId="0" fontId="3" fillId="0" borderId="77" xfId="0" applyFont="1" applyBorder="1" applyAlignment="1" applyProtection="1">
      <alignment horizontal="center" vertical="center"/>
      <protection locked="0"/>
    </xf>
    <xf numFmtId="0" fontId="3" fillId="0" borderId="78" xfId="0" applyFont="1" applyBorder="1" applyAlignment="1" applyProtection="1">
      <alignment horizontal="center" vertical="center"/>
      <protection locked="0"/>
    </xf>
    <xf numFmtId="0" fontId="3" fillId="0" borderId="79" xfId="0" applyFont="1" applyBorder="1" applyAlignment="1" applyProtection="1">
      <alignment horizontal="center" vertical="center"/>
      <protection locked="0"/>
    </xf>
    <xf numFmtId="3" fontId="3" fillId="0" borderId="78" xfId="0" applyNumberFormat="1" applyFont="1" applyBorder="1" applyAlignment="1" applyProtection="1">
      <alignment horizontal="center" vertical="center"/>
      <protection locked="0"/>
    </xf>
    <xf numFmtId="0" fontId="3" fillId="0" borderId="80" xfId="0" applyFont="1" applyBorder="1" applyAlignment="1" applyProtection="1">
      <alignment horizontal="center" vertical="center"/>
      <protection locked="0"/>
    </xf>
    <xf numFmtId="0" fontId="3" fillId="0" borderId="81"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38" fontId="3" fillId="0" borderId="82" xfId="1" applyFont="1" applyBorder="1" applyAlignment="1" applyProtection="1">
      <alignment horizontal="right" vertical="center" indent="1"/>
      <protection locked="0"/>
    </xf>
    <xf numFmtId="194" fontId="3" fillId="0" borderId="78" xfId="1" applyNumberFormat="1" applyFont="1" applyBorder="1" applyAlignment="1" applyProtection="1">
      <alignment horizontal="right" vertical="center" indent="1"/>
      <protection locked="0"/>
    </xf>
    <xf numFmtId="38" fontId="3" fillId="0" borderId="83" xfId="1" applyFont="1" applyBorder="1" applyAlignment="1" applyProtection="1">
      <alignment horizontal="right" vertical="center" indent="1"/>
      <protection locked="0"/>
    </xf>
    <xf numFmtId="194" fontId="3" fillId="0" borderId="80" xfId="1" applyNumberFormat="1" applyFont="1" applyBorder="1" applyAlignment="1" applyProtection="1">
      <alignment horizontal="right" vertical="center" indent="1"/>
      <protection locked="0"/>
    </xf>
    <xf numFmtId="0" fontId="19" fillId="3" borderId="0" xfId="0" applyFont="1" applyFill="1" applyBorder="1" applyAlignment="1" applyProtection="1">
      <alignment vertical="center"/>
    </xf>
    <xf numFmtId="0" fontId="3" fillId="3" borderId="0" xfId="0" applyFont="1" applyFill="1" applyBorder="1" applyAlignment="1" applyProtection="1">
      <protection locked="0"/>
    </xf>
    <xf numFmtId="0" fontId="3" fillId="3" borderId="0" xfId="0" applyFont="1" applyFill="1" applyBorder="1" applyAlignment="1" applyProtection="1">
      <alignment vertical="center"/>
      <protection locked="0"/>
    </xf>
    <xf numFmtId="0" fontId="3" fillId="3" borderId="0" xfId="0" applyFont="1" applyFill="1" applyBorder="1" applyAlignment="1" applyProtection="1">
      <alignment horizontal="distributed" shrinkToFit="1"/>
      <protection locked="0"/>
    </xf>
    <xf numFmtId="0" fontId="3" fillId="3" borderId="0" xfId="0" applyFont="1" applyFill="1" applyBorder="1" applyAlignment="1" applyProtection="1">
      <alignment horizontal="distributed" vertical="center" wrapText="1"/>
      <protection locked="0"/>
    </xf>
    <xf numFmtId="0" fontId="3" fillId="3" borderId="0" xfId="0" applyFont="1" applyFill="1" applyBorder="1" applyAlignment="1" applyProtection="1">
      <alignment horizontal="distributed" vertical="top" wrapText="1"/>
      <protection locked="0"/>
    </xf>
    <xf numFmtId="0" fontId="3" fillId="3" borderId="0" xfId="0" applyFont="1" applyFill="1" applyBorder="1" applyAlignment="1" applyProtection="1">
      <alignment horizontal="distributed" wrapText="1"/>
      <protection locked="0"/>
    </xf>
    <xf numFmtId="0" fontId="3" fillId="0" borderId="84" xfId="0" applyFont="1" applyBorder="1" applyAlignment="1" applyProtection="1">
      <alignment horizontal="center" vertical="center"/>
      <protection locked="0"/>
    </xf>
    <xf numFmtId="178" fontId="3" fillId="0" borderId="85" xfId="0" applyNumberFormat="1" applyFont="1" applyBorder="1" applyAlignment="1" applyProtection="1">
      <alignment horizontal="center" vertical="center"/>
      <protection locked="0"/>
    </xf>
    <xf numFmtId="178" fontId="3" fillId="0" borderId="9" xfId="0" applyNumberFormat="1" applyFont="1" applyBorder="1" applyAlignment="1" applyProtection="1">
      <alignment horizontal="center" vertical="center"/>
      <protection locked="0"/>
    </xf>
    <xf numFmtId="178" fontId="3" fillId="0" borderId="84" xfId="0" applyNumberFormat="1" applyFont="1" applyBorder="1" applyAlignment="1" applyProtection="1">
      <alignment horizontal="center" vertical="center"/>
      <protection locked="0"/>
    </xf>
    <xf numFmtId="0" fontId="3" fillId="0" borderId="86" xfId="0" applyFont="1" applyBorder="1" applyAlignment="1" applyProtection="1">
      <alignment horizontal="left" vertical="center"/>
      <protection locked="0"/>
    </xf>
    <xf numFmtId="0" fontId="3" fillId="0" borderId="85"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3" fillId="0" borderId="87" xfId="0" applyFont="1" applyBorder="1" applyAlignment="1" applyProtection="1">
      <alignment horizontal="center" vertical="center"/>
      <protection locked="0"/>
    </xf>
    <xf numFmtId="0" fontId="3" fillId="3" borderId="0" xfId="0" applyFont="1" applyFill="1" applyBorder="1" applyAlignment="1" applyProtection="1">
      <alignment horizontal="left" vertical="center" wrapText="1"/>
      <protection locked="0"/>
    </xf>
    <xf numFmtId="0" fontId="3" fillId="3" borderId="0" xfId="0" applyFont="1" applyFill="1" applyBorder="1" applyAlignment="1" applyProtection="1">
      <alignment horizontal="center" shrinkToFit="1"/>
      <protection locked="0"/>
    </xf>
    <xf numFmtId="0" fontId="3" fillId="3" borderId="0" xfId="0" applyFont="1" applyFill="1" applyBorder="1" applyAlignment="1" applyProtection="1">
      <alignment horizontal="right" shrinkToFit="1"/>
      <protection locked="0"/>
    </xf>
    <xf numFmtId="177" fontId="3" fillId="3" borderId="0" xfId="0" applyNumberFormat="1" applyFont="1" applyFill="1" applyBorder="1" applyAlignment="1" applyProtection="1">
      <alignment horizontal="right" vertical="center" indent="1"/>
      <protection locked="0"/>
    </xf>
    <xf numFmtId="0" fontId="3" fillId="3" borderId="0" xfId="0" applyFont="1" applyFill="1" applyBorder="1" applyAlignment="1" applyProtection="1">
      <alignment horizontal="left" vertical="top" wrapText="1"/>
      <protection locked="0"/>
    </xf>
    <xf numFmtId="0" fontId="3" fillId="0" borderId="88" xfId="0" applyFont="1" applyBorder="1" applyAlignment="1" applyProtection="1">
      <alignment horizontal="center" vertical="center"/>
      <protection locked="0"/>
    </xf>
    <xf numFmtId="178" fontId="3" fillId="0" borderId="83" xfId="0" applyNumberFormat="1" applyFont="1" applyBorder="1" applyAlignment="1" applyProtection="1">
      <alignment horizontal="center" vertical="center"/>
      <protection locked="0"/>
    </xf>
    <xf numFmtId="0" fontId="3" fillId="0" borderId="83" xfId="0" applyFont="1" applyBorder="1" applyAlignment="1" applyProtection="1">
      <alignment horizontal="center" vertical="center"/>
      <protection locked="0"/>
    </xf>
    <xf numFmtId="0" fontId="3" fillId="0" borderId="89" xfId="0" applyFont="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0" xfId="0" applyFont="1" applyFill="1" applyBorder="1" applyAlignment="1" applyProtection="1">
      <alignment shrinkToFit="1"/>
      <protection locked="0"/>
    </xf>
    <xf numFmtId="0" fontId="3" fillId="0" borderId="90" xfId="0" applyFont="1" applyBorder="1" applyAlignment="1" applyProtection="1">
      <alignment horizontal="center" vertical="center"/>
      <protection locked="0"/>
    </xf>
    <xf numFmtId="0" fontId="3" fillId="0" borderId="91" xfId="0" applyFont="1" applyBorder="1" applyAlignment="1" applyProtection="1">
      <alignment horizontal="center" vertical="center"/>
      <protection locked="0"/>
    </xf>
    <xf numFmtId="0" fontId="3" fillId="0" borderId="92" xfId="0" applyFont="1" applyBorder="1" applyAlignment="1" applyProtection="1">
      <alignment horizontal="center" vertical="center"/>
      <protection locked="0"/>
    </xf>
    <xf numFmtId="0" fontId="29" fillId="3" borderId="0" xfId="0" applyFont="1" applyFill="1" applyBorder="1" applyAlignment="1" applyProtection="1">
      <alignment horizontal="center" vertical="center" wrapText="1"/>
      <protection locked="0"/>
    </xf>
    <xf numFmtId="0" fontId="43" fillId="3"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44" fillId="3" borderId="0" xfId="0" applyFont="1" applyFill="1" applyBorder="1" applyAlignment="1" applyProtection="1">
      <alignment vertical="center"/>
    </xf>
    <xf numFmtId="0" fontId="14" fillId="3" borderId="0" xfId="14" applyFont="1" applyFill="1" applyBorder="1" applyAlignment="1" applyProtection="1">
      <protection locked="0"/>
    </xf>
    <xf numFmtId="0" fontId="46" fillId="0" borderId="0" xfId="0" applyFont="1" applyBorder="1" applyAlignment="1" applyProtection="1">
      <alignment horizontal="left" wrapText="1"/>
      <protection locked="0"/>
    </xf>
    <xf numFmtId="0" fontId="27" fillId="0" borderId="0"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47" fillId="0" borderId="0" xfId="0" applyFont="1" applyBorder="1" applyAlignment="1">
      <alignment horizontal="center" vertical="top"/>
    </xf>
    <xf numFmtId="0" fontId="36" fillId="0" borderId="43" xfId="0" applyFont="1" applyBorder="1" applyAlignment="1">
      <alignment vertical="center"/>
    </xf>
    <xf numFmtId="0" fontId="36" fillId="0" borderId="57" xfId="0" applyFont="1" applyBorder="1" applyAlignment="1">
      <alignment vertical="center"/>
    </xf>
    <xf numFmtId="0" fontId="36" fillId="0" borderId="44" xfId="0" applyFont="1" applyBorder="1" applyAlignment="1">
      <alignment vertical="center"/>
    </xf>
    <xf numFmtId="0" fontId="36" fillId="0" borderId="21" xfId="0" applyFont="1" applyBorder="1" applyAlignment="1">
      <alignment vertical="center"/>
    </xf>
    <xf numFmtId="0" fontId="36" fillId="0" borderId="0" xfId="0" applyFont="1" applyBorder="1" applyAlignment="1">
      <alignment vertical="center"/>
    </xf>
    <xf numFmtId="0" fontId="48" fillId="0" borderId="19" xfId="0" applyFont="1" applyBorder="1" applyAlignment="1">
      <alignment horizontal="center" vertical="center" wrapText="1"/>
    </xf>
    <xf numFmtId="0" fontId="36" fillId="0" borderId="0" xfId="0" applyFont="1" applyBorder="1" applyAlignment="1">
      <alignment horizontal="distributed" vertical="center"/>
    </xf>
    <xf numFmtId="0" fontId="39" fillId="0" borderId="0" xfId="0" applyFont="1" applyBorder="1" applyAlignment="1">
      <alignment horizontal="distributed" vertical="center"/>
    </xf>
    <xf numFmtId="0" fontId="36" fillId="0" borderId="45" xfId="0" applyFont="1" applyBorder="1" applyAlignment="1">
      <alignment horizontal="distributed" vertical="center" wrapText="1"/>
    </xf>
    <xf numFmtId="0" fontId="36" fillId="0" borderId="21" xfId="0" applyFont="1" applyBorder="1" applyAlignment="1">
      <alignment horizontal="distributed" vertical="center" wrapText="1"/>
    </xf>
    <xf numFmtId="0" fontId="39" fillId="0" borderId="45" xfId="0" applyFont="1" applyBorder="1" applyAlignment="1">
      <alignment horizontal="distributed" vertical="center" wrapText="1"/>
    </xf>
    <xf numFmtId="0" fontId="36" fillId="0" borderId="45" xfId="0" applyFont="1" applyBorder="1" applyAlignment="1">
      <alignment horizontal="distributed" vertical="center"/>
    </xf>
    <xf numFmtId="0" fontId="36" fillId="0" borderId="45" xfId="0" applyFont="1" applyBorder="1" applyAlignment="1">
      <alignment horizontal="center" vertical="center" wrapText="1"/>
    </xf>
    <xf numFmtId="0" fontId="48" fillId="0" borderId="45" xfId="0" applyFont="1" applyBorder="1" applyAlignment="1">
      <alignment horizontal="distributed" vertical="center" wrapText="1"/>
    </xf>
    <xf numFmtId="0" fontId="36" fillId="0" borderId="0" xfId="0" applyFont="1" applyBorder="1" applyAlignment="1">
      <alignment horizontal="distributed" vertical="center" wrapText="1"/>
    </xf>
    <xf numFmtId="0" fontId="40" fillId="0" borderId="45" xfId="0" applyFont="1" applyBorder="1" applyAlignment="1">
      <alignment horizontal="distributed" vertical="center" wrapText="1"/>
    </xf>
    <xf numFmtId="0" fontId="48" fillId="0" borderId="21" xfId="0" applyFont="1" applyBorder="1" applyAlignment="1">
      <alignment horizontal="distributed" vertical="center" wrapText="1"/>
    </xf>
    <xf numFmtId="0" fontId="36" fillId="0" borderId="46" xfId="0" applyFont="1" applyBorder="1" applyAlignment="1">
      <alignment vertical="center"/>
    </xf>
    <xf numFmtId="0" fontId="48" fillId="0" borderId="19" xfId="0" applyFont="1" applyBorder="1" applyAlignment="1">
      <alignment horizontal="distributed" vertical="center"/>
    </xf>
    <xf numFmtId="0" fontId="48" fillId="0" borderId="19" xfId="0" applyFont="1" applyBorder="1" applyAlignment="1">
      <alignment horizontal="distributed" vertical="center" wrapText="1"/>
    </xf>
    <xf numFmtId="0" fontId="48" fillId="0" borderId="0" xfId="0" applyFont="1" applyBorder="1" applyAlignment="1">
      <alignment horizontal="distributed" vertical="center" wrapText="1"/>
    </xf>
    <xf numFmtId="0" fontId="36" fillId="0" borderId="23" xfId="0" applyFont="1" applyBorder="1" applyAlignment="1">
      <alignment vertical="center"/>
    </xf>
    <xf numFmtId="0" fontId="36" fillId="0" borderId="59" xfId="0" applyFont="1" applyBorder="1" applyAlignment="1">
      <alignment vertical="center"/>
    </xf>
    <xf numFmtId="0" fontId="36" fillId="0" borderId="51" xfId="0" applyFont="1" applyBorder="1" applyAlignment="1">
      <alignment vertical="center"/>
    </xf>
    <xf numFmtId="0" fontId="49" fillId="0" borderId="46" xfId="0" applyFont="1" applyBorder="1" applyAlignment="1">
      <alignment vertical="center"/>
    </xf>
    <xf numFmtId="0" fontId="36" fillId="0" borderId="19" xfId="0" applyFont="1" applyBorder="1" applyAlignment="1">
      <alignment horizontal="center" vertical="center"/>
    </xf>
    <xf numFmtId="0" fontId="36" fillId="0" borderId="49" xfId="0" applyFont="1" applyBorder="1" applyAlignment="1">
      <alignment vertical="center" wrapText="1"/>
    </xf>
    <xf numFmtId="0" fontId="49" fillId="0" borderId="47" xfId="0" applyFont="1" applyBorder="1" applyAlignment="1">
      <alignment vertical="center" wrapText="1"/>
    </xf>
    <xf numFmtId="0" fontId="36" fillId="0" borderId="48" xfId="0" applyFont="1" applyBorder="1" applyAlignment="1">
      <alignment vertical="center" wrapText="1"/>
    </xf>
    <xf numFmtId="0" fontId="49" fillId="0" borderId="43" xfId="0" applyFont="1" applyBorder="1" applyAlignment="1">
      <alignment horizontal="center" vertical="center" wrapText="1"/>
    </xf>
    <xf numFmtId="0" fontId="36" fillId="0" borderId="48" xfId="0" applyFont="1" applyBorder="1" applyAlignment="1">
      <alignment vertical="center"/>
    </xf>
    <xf numFmtId="0" fontId="36" fillId="0" borderId="43" xfId="0" applyFont="1" applyBorder="1" applyAlignment="1">
      <alignment horizontal="center" vertical="center"/>
    </xf>
    <xf numFmtId="0" fontId="36" fillId="0" borderId="57" xfId="0" applyFont="1" applyBorder="1" applyAlignment="1">
      <alignment horizontal="center" vertical="center"/>
    </xf>
    <xf numFmtId="0" fontId="36" fillId="0" borderId="44" xfId="0" applyFont="1" applyBorder="1" applyAlignment="1">
      <alignment horizontal="center" vertical="center"/>
    </xf>
    <xf numFmtId="0" fontId="36" fillId="0" borderId="21" xfId="0" applyFont="1" applyBorder="1" applyAlignment="1">
      <alignment horizontal="center" vertical="center"/>
    </xf>
    <xf numFmtId="0" fontId="36" fillId="0" borderId="19" xfId="0" applyFont="1" applyBorder="1" applyAlignment="1">
      <alignment horizontal="center" vertical="center" wrapText="1"/>
    </xf>
    <xf numFmtId="0" fontId="49" fillId="0" borderId="19" xfId="0" applyFont="1" applyBorder="1" applyAlignment="1">
      <alignment vertical="center"/>
    </xf>
    <xf numFmtId="0" fontId="36" fillId="0" borderId="19" xfId="0" applyFont="1" applyBorder="1" applyAlignment="1">
      <alignment vertical="center"/>
    </xf>
    <xf numFmtId="0" fontId="40" fillId="0" borderId="43" xfId="0" applyFont="1" applyBorder="1" applyAlignment="1">
      <alignment horizontal="distributed" vertical="center"/>
    </xf>
    <xf numFmtId="0" fontId="40" fillId="0" borderId="44" xfId="0" applyFont="1" applyBorder="1" applyAlignment="1">
      <alignment horizontal="distributed" vertical="center"/>
    </xf>
    <xf numFmtId="0" fontId="36" fillId="0" borderId="19" xfId="0" applyFont="1" applyBorder="1" applyAlignment="1">
      <alignment vertical="center" wrapText="1"/>
    </xf>
    <xf numFmtId="0" fontId="36" fillId="0" borderId="0" xfId="0" applyFont="1" applyAlignment="1">
      <alignment horizontal="center" vertical="center"/>
    </xf>
    <xf numFmtId="0" fontId="36" fillId="0" borderId="46" xfId="0" applyFont="1" applyBorder="1" applyAlignment="1">
      <alignment horizontal="center" vertical="center"/>
    </xf>
    <xf numFmtId="0" fontId="48" fillId="0" borderId="45" xfId="0" applyFont="1" applyBorder="1" applyAlignment="1">
      <alignment horizontal="distributed" vertical="center"/>
    </xf>
    <xf numFmtId="0" fontId="39" fillId="0" borderId="21" xfId="0" applyFont="1" applyBorder="1" applyAlignment="1">
      <alignment horizontal="center" vertical="center" wrapText="1"/>
    </xf>
    <xf numFmtId="0" fontId="48" fillId="0" borderId="19" xfId="0" applyFont="1" applyBorder="1" applyAlignment="1">
      <alignment horizontal="center" vertical="center"/>
    </xf>
    <xf numFmtId="176" fontId="49" fillId="0" borderId="21" xfId="0" applyNumberFormat="1" applyFont="1" applyBorder="1" applyAlignment="1">
      <alignment horizontal="center" vertical="center"/>
    </xf>
    <xf numFmtId="176" fontId="49" fillId="0" borderId="46" xfId="0" applyNumberFormat="1" applyFont="1" applyBorder="1" applyAlignment="1">
      <alignment horizontal="center" vertical="center"/>
    </xf>
    <xf numFmtId="0" fontId="36" fillId="0" borderId="45" xfId="0" applyFont="1" applyBorder="1" applyAlignment="1">
      <alignment vertical="center"/>
    </xf>
    <xf numFmtId="0" fontId="36" fillId="0" borderId="23" xfId="0" applyFont="1" applyBorder="1" applyAlignment="1">
      <alignment horizontal="center" vertical="center"/>
    </xf>
    <xf numFmtId="0" fontId="36" fillId="0" borderId="51" xfId="0" applyFont="1" applyBorder="1" applyAlignment="1">
      <alignment horizontal="center" vertical="center"/>
    </xf>
    <xf numFmtId="0" fontId="36" fillId="0" borderId="59" xfId="0" applyFont="1" applyBorder="1" applyAlignment="1">
      <alignment horizontal="center" vertical="center"/>
    </xf>
    <xf numFmtId="0" fontId="49" fillId="0" borderId="21" xfId="0" applyFont="1" applyBorder="1" applyAlignment="1">
      <alignment horizontal="center" vertical="center" wrapText="1"/>
    </xf>
    <xf numFmtId="0" fontId="40" fillId="0" borderId="43" xfId="0" applyFont="1" applyBorder="1" applyAlignment="1">
      <alignment vertical="center" wrapText="1"/>
    </xf>
    <xf numFmtId="0" fontId="40" fillId="0" borderId="44" xfId="0" applyFont="1" applyBorder="1" applyAlignment="1">
      <alignment vertical="center" wrapText="1"/>
    </xf>
    <xf numFmtId="0" fontId="36" fillId="0" borderId="50" xfId="0" applyFont="1" applyBorder="1" applyAlignment="1">
      <alignment horizontal="center" vertical="center"/>
    </xf>
    <xf numFmtId="0" fontId="39" fillId="0" borderId="50" xfId="0" applyFont="1" applyBorder="1" applyAlignment="1">
      <alignment horizontal="center" vertical="center"/>
    </xf>
    <xf numFmtId="0" fontId="40" fillId="0" borderId="21" xfId="0" applyFont="1" applyBorder="1" applyAlignment="1">
      <alignment horizontal="center" vertical="center" wrapText="1"/>
    </xf>
    <xf numFmtId="0" fontId="40" fillId="0" borderId="46" xfId="0" applyFont="1" applyBorder="1" applyAlignment="1">
      <alignment vertical="center" wrapText="1"/>
    </xf>
    <xf numFmtId="0" fontId="40" fillId="0" borderId="46" xfId="0" applyFont="1" applyBorder="1" applyAlignment="1">
      <alignment horizontal="center" vertical="center" wrapText="1"/>
    </xf>
    <xf numFmtId="0" fontId="40" fillId="0" borderId="43" xfId="0" applyFont="1" applyBorder="1" applyAlignment="1">
      <alignment horizontal="center" vertical="center"/>
    </xf>
    <xf numFmtId="0" fontId="40" fillId="0" borderId="44" xfId="0" applyFont="1" applyBorder="1" applyAlignment="1">
      <alignment horizontal="center" vertical="center"/>
    </xf>
    <xf numFmtId="0" fontId="40" fillId="0" borderId="21" xfId="0" applyFont="1" applyBorder="1" applyAlignment="1">
      <alignment vertical="center" wrapText="1"/>
    </xf>
    <xf numFmtId="0" fontId="39" fillId="0" borderId="19" xfId="0" applyFont="1" applyBorder="1" applyAlignment="1">
      <alignment horizontal="center" vertical="center" shrinkToFit="1"/>
    </xf>
    <xf numFmtId="0" fontId="49" fillId="0" borderId="21" xfId="0" applyFont="1" applyBorder="1" applyAlignment="1">
      <alignment vertical="center" wrapText="1"/>
    </xf>
    <xf numFmtId="0" fontId="49" fillId="0" borderId="0" xfId="0" applyFont="1" applyBorder="1" applyAlignment="1">
      <alignment vertical="center" wrapText="1"/>
    </xf>
    <xf numFmtId="0" fontId="40" fillId="0" borderId="21" xfId="0" applyFont="1" applyBorder="1" applyAlignment="1">
      <alignment horizontal="center" vertical="center"/>
    </xf>
    <xf numFmtId="0" fontId="40" fillId="0" borderId="46" xfId="0" applyFont="1" applyBorder="1" applyAlignment="1">
      <alignment horizontal="center" vertical="center"/>
    </xf>
    <xf numFmtId="0" fontId="40" fillId="0" borderId="23" xfId="0" applyFont="1" applyBorder="1" applyAlignment="1">
      <alignment vertical="center"/>
    </xf>
    <xf numFmtId="0" fontId="40" fillId="0" borderId="51" xfId="0" applyFont="1" applyBorder="1" applyAlignment="1">
      <alignment vertical="center"/>
    </xf>
    <xf numFmtId="0" fontId="36" fillId="0" borderId="43" xfId="0" applyFont="1" applyBorder="1" applyAlignment="1">
      <alignment horizontal="center" vertical="center" wrapText="1"/>
    </xf>
    <xf numFmtId="0" fontId="36" fillId="0" borderId="57" xfId="0" applyFont="1" applyBorder="1" applyAlignment="1">
      <alignment horizontal="center" vertical="center" wrapText="1"/>
    </xf>
    <xf numFmtId="0" fontId="36" fillId="0" borderId="44" xfId="0" applyFont="1" applyBorder="1" applyAlignment="1">
      <alignment horizontal="center" vertical="center" wrapText="1"/>
    </xf>
    <xf numFmtId="0" fontId="40" fillId="0" borderId="45" xfId="0" applyFont="1" applyBorder="1" applyAlignment="1">
      <alignment horizontal="center" vertical="center"/>
    </xf>
    <xf numFmtId="0" fontId="40" fillId="0" borderId="23" xfId="0" applyFont="1" applyBorder="1" applyAlignment="1">
      <alignment vertical="center" wrapText="1"/>
    </xf>
    <xf numFmtId="0" fontId="40" fillId="0" borderId="51" xfId="0" applyFont="1" applyBorder="1" applyAlignment="1">
      <alignment vertical="center" wrapText="1"/>
    </xf>
    <xf numFmtId="0" fontId="39" fillId="0" borderId="0" xfId="0" applyFont="1" applyBorder="1" applyAlignment="1">
      <alignment horizontal="distributed" vertical="center" wrapText="1"/>
    </xf>
    <xf numFmtId="0" fontId="36" fillId="0" borderId="49" xfId="0" applyFont="1" applyBorder="1" applyAlignment="1">
      <alignment horizontal="center" vertical="center"/>
    </xf>
    <xf numFmtId="0" fontId="39" fillId="0" borderId="49" xfId="0" applyFont="1" applyBorder="1" applyAlignment="1">
      <alignment horizontal="center" vertical="center" shrinkToFit="1"/>
    </xf>
    <xf numFmtId="176" fontId="49" fillId="0" borderId="19" xfId="0" applyNumberFormat="1" applyFont="1" applyBorder="1" applyAlignment="1">
      <alignment horizontal="center" vertical="center"/>
    </xf>
    <xf numFmtId="0" fontId="36" fillId="0" borderId="0" xfId="0" applyFont="1" applyAlignment="1">
      <alignment horizontal="right" vertical="center"/>
    </xf>
    <xf numFmtId="0" fontId="40" fillId="0" borderId="50" xfId="0" applyFont="1" applyBorder="1" applyAlignment="1">
      <alignment horizontal="center" vertical="center"/>
    </xf>
    <xf numFmtId="176" fontId="36" fillId="0" borderId="19" xfId="0" applyNumberFormat="1" applyFont="1" applyBorder="1" applyAlignment="1">
      <alignment horizontal="center" vertical="center"/>
    </xf>
    <xf numFmtId="0" fontId="36" fillId="0" borderId="50" xfId="0" applyFont="1" applyBorder="1" applyAlignment="1">
      <alignment horizontal="center" vertical="center" wrapText="1"/>
    </xf>
    <xf numFmtId="0" fontId="39" fillId="0" borderId="50" xfId="0" applyFont="1" applyBorder="1" applyAlignment="1">
      <alignment horizontal="center" vertical="center" shrinkToFit="1"/>
    </xf>
    <xf numFmtId="0" fontId="49" fillId="0" borderId="23" xfId="0" applyFont="1" applyBorder="1" applyAlignment="1">
      <alignment vertical="center" wrapText="1"/>
    </xf>
    <xf numFmtId="0" fontId="49" fillId="0" borderId="59" xfId="0" applyFont="1" applyBorder="1" applyAlignment="1">
      <alignment vertical="center" wrapText="1"/>
    </xf>
    <xf numFmtId="0" fontId="42" fillId="0" borderId="0" xfId="0" applyFont="1" applyBorder="1" applyAlignment="1">
      <alignment horizontal="center" vertical="top"/>
    </xf>
    <xf numFmtId="0" fontId="36" fillId="0" borderId="0" xfId="0" applyFont="1" applyBorder="1" applyAlignment="1"/>
    <xf numFmtId="0" fontId="36" fillId="0" borderId="0" xfId="0" applyFont="1" applyBorder="1" applyAlignment="1">
      <alignment horizontal="right" vertical="center"/>
    </xf>
    <xf numFmtId="0" fontId="36" fillId="0" borderId="0" xfId="0" applyFont="1" applyBorder="1" applyAlignment="1">
      <alignment horizontal="left" vertical="center"/>
    </xf>
    <xf numFmtId="0" fontId="37" fillId="0" borderId="0" xfId="0" applyFont="1" applyBorder="1" applyAlignment="1">
      <alignment horizontal="left" vertical="center"/>
    </xf>
    <xf numFmtId="0" fontId="36" fillId="0" borderId="47" xfId="0" applyFont="1" applyBorder="1" applyAlignment="1">
      <alignment horizontal="distributed" vertical="center"/>
    </xf>
    <xf numFmtId="0" fontId="50" fillId="0" borderId="0" xfId="0" applyFont="1" applyBorder="1" applyAlignment="1">
      <alignment vertical="top" wrapText="1"/>
    </xf>
    <xf numFmtId="0" fontId="36" fillId="0" borderId="19" xfId="0" applyFont="1" applyBorder="1" applyAlignment="1">
      <alignment horizontal="distributed" vertical="center" wrapText="1"/>
    </xf>
    <xf numFmtId="0" fontId="36" fillId="0" borderId="19" xfId="0" applyFont="1" applyBorder="1" applyAlignment="1">
      <alignment horizontal="distributed" vertical="center"/>
    </xf>
    <xf numFmtId="0" fontId="36" fillId="0" borderId="19" xfId="0" applyFont="1" applyBorder="1" applyAlignment="1">
      <alignment horizontal="left" vertical="center"/>
    </xf>
    <xf numFmtId="0" fontId="36" fillId="0" borderId="47" xfId="0" applyFont="1" applyBorder="1" applyAlignment="1">
      <alignment horizontal="left" vertical="center" wrapText="1"/>
    </xf>
    <xf numFmtId="0" fontId="36" fillId="0" borderId="48" xfId="0" applyFont="1" applyBorder="1" applyAlignment="1">
      <alignment horizontal="left" vertical="center" wrapText="1"/>
    </xf>
    <xf numFmtId="0" fontId="36" fillId="0" borderId="21" xfId="0" applyFont="1" applyBorder="1" applyAlignment="1">
      <alignment horizontal="center" vertical="center" wrapText="1"/>
    </xf>
    <xf numFmtId="0" fontId="39" fillId="0" borderId="43" xfId="0" applyFont="1" applyBorder="1" applyAlignment="1">
      <alignment vertical="center" wrapText="1"/>
    </xf>
    <xf numFmtId="0" fontId="40" fillId="0" borderId="57" xfId="0" applyFont="1" applyBorder="1" applyAlignment="1">
      <alignment horizontal="distributed" vertical="center"/>
    </xf>
    <xf numFmtId="176" fontId="36" fillId="0" borderId="21" xfId="0" applyNumberFormat="1" applyFont="1" applyBorder="1" applyAlignment="1">
      <alignment horizontal="center" vertical="center"/>
    </xf>
    <xf numFmtId="176" fontId="36" fillId="0" borderId="46" xfId="0" applyNumberFormat="1" applyFont="1" applyBorder="1" applyAlignment="1">
      <alignment horizontal="center" vertical="center"/>
    </xf>
    <xf numFmtId="0" fontId="36" fillId="0" borderId="50" xfId="0" applyFont="1" applyBorder="1" applyAlignment="1">
      <alignment vertical="center"/>
    </xf>
    <xf numFmtId="0" fontId="40" fillId="0" borderId="43" xfId="0" applyFont="1" applyBorder="1" applyAlignment="1">
      <alignment vertical="center"/>
    </xf>
    <xf numFmtId="0" fontId="40" fillId="0" borderId="44" xfId="0" applyFont="1" applyBorder="1" applyAlignment="1">
      <alignment vertical="center"/>
    </xf>
    <xf numFmtId="0" fontId="40" fillId="0" borderId="46" xfId="0" applyFont="1" applyBorder="1" applyAlignment="1">
      <alignment vertical="center"/>
    </xf>
    <xf numFmtId="0" fontId="40" fillId="0" borderId="21" xfId="0" applyFont="1" applyBorder="1" applyAlignment="1">
      <alignment vertical="center"/>
    </xf>
    <xf numFmtId="0" fontId="33" fillId="3" borderId="0" xfId="14" applyFont="1" applyFill="1" applyBorder="1" applyAlignment="1" applyProtection="1">
      <alignment horizontal="center"/>
      <protection locked="0"/>
    </xf>
    <xf numFmtId="0" fontId="36" fillId="0" borderId="0" xfId="0" applyFont="1" applyAlignment="1">
      <alignment vertical="center" wrapText="1"/>
    </xf>
    <xf numFmtId="0" fontId="51" fillId="0" borderId="0" xfId="0" applyFont="1"/>
    <xf numFmtId="0" fontId="52" fillId="0" borderId="0" xfId="0" applyFont="1"/>
    <xf numFmtId="0" fontId="42" fillId="0" borderId="0" xfId="0" applyFont="1"/>
    <xf numFmtId="0" fontId="37" fillId="0" borderId="19" xfId="0" applyFont="1" applyBorder="1" applyAlignment="1">
      <alignment horizontal="distributed" vertical="center"/>
    </xf>
    <xf numFmtId="0" fontId="37" fillId="0" borderId="19" xfId="0" applyFont="1" applyBorder="1" applyAlignment="1">
      <alignment horizontal="distributed" vertical="center" wrapText="1"/>
    </xf>
    <xf numFmtId="0" fontId="37" fillId="0" borderId="47" xfId="0" applyFont="1" applyBorder="1" applyAlignment="1">
      <alignment horizontal="distributed" vertical="center"/>
    </xf>
    <xf numFmtId="0" fontId="37" fillId="0" borderId="48" xfId="0" applyFont="1" applyBorder="1" applyAlignment="1">
      <alignment horizontal="center"/>
    </xf>
    <xf numFmtId="0" fontId="53" fillId="0" borderId="49" xfId="0" applyFont="1" applyBorder="1" applyAlignment="1">
      <alignment horizontal="center" vertical="center"/>
    </xf>
    <xf numFmtId="0" fontId="53" fillId="0" borderId="19" xfId="0" applyFont="1" applyBorder="1" applyAlignment="1">
      <alignment horizontal="left" vertical="center"/>
    </xf>
    <xf numFmtId="0" fontId="37" fillId="0" borderId="19" xfId="0" applyFont="1" applyBorder="1" applyAlignment="1">
      <alignment horizontal="left" vertical="center"/>
    </xf>
    <xf numFmtId="0" fontId="53" fillId="0" borderId="50" xfId="0" applyFont="1" applyBorder="1" applyAlignment="1">
      <alignment horizontal="left" vertical="center"/>
    </xf>
    <xf numFmtId="0" fontId="37" fillId="0" borderId="19" xfId="0" applyFont="1" applyBorder="1" applyAlignment="1">
      <alignment vertical="center"/>
    </xf>
    <xf numFmtId="0" fontId="54" fillId="0" borderId="0" xfId="0" applyFont="1" applyBorder="1" applyAlignment="1">
      <alignment horizontal="center" vertical="center"/>
    </xf>
    <xf numFmtId="0" fontId="55" fillId="0" borderId="0" xfId="0" applyFont="1" applyAlignment="1">
      <alignment horizontal="left" vertical="center"/>
    </xf>
    <xf numFmtId="0" fontId="39" fillId="0" borderId="0" xfId="0" applyFont="1" applyAlignment="1">
      <alignment horizontal="center"/>
    </xf>
    <xf numFmtId="0" fontId="39" fillId="0" borderId="19" xfId="0" applyFont="1" applyBorder="1" applyAlignment="1">
      <alignment horizontal="center" textRotation="255" wrapText="1"/>
    </xf>
    <xf numFmtId="0" fontId="39" fillId="0" borderId="49" xfId="0" applyFont="1" applyBorder="1" applyAlignment="1">
      <alignment horizontal="distributed" vertical="center"/>
    </xf>
    <xf numFmtId="0" fontId="39" fillId="0" borderId="19" xfId="0" applyFont="1" applyBorder="1" applyAlignment="1">
      <alignment horizontal="distributed" vertical="center"/>
    </xf>
    <xf numFmtId="0" fontId="39" fillId="0" borderId="47" xfId="0" applyFont="1" applyBorder="1" applyAlignment="1">
      <alignment horizontal="distributed" vertical="center"/>
    </xf>
    <xf numFmtId="0" fontId="39" fillId="0" borderId="48" xfId="0" applyFont="1" applyBorder="1" applyAlignment="1">
      <alignment horizontal="center" vertical="center"/>
    </xf>
    <xf numFmtId="0" fontId="39" fillId="0" borderId="50" xfId="0" applyFont="1" applyBorder="1" applyAlignment="1">
      <alignment horizontal="distributed" vertical="center"/>
    </xf>
    <xf numFmtId="0" fontId="37" fillId="0" borderId="43" xfId="0" applyFont="1" applyBorder="1" applyAlignment="1">
      <alignment horizontal="center" vertical="center"/>
    </xf>
    <xf numFmtId="0" fontId="37" fillId="0" borderId="44" xfId="0" applyFont="1" applyBorder="1" applyAlignment="1">
      <alignment horizontal="center" vertical="center"/>
    </xf>
    <xf numFmtId="0" fontId="39" fillId="0" borderId="19" xfId="0" applyFont="1" applyBorder="1" applyAlignment="1">
      <alignment horizontal="distributed" vertical="center" wrapText="1"/>
    </xf>
    <xf numFmtId="176" fontId="53" fillId="0" borderId="23" xfId="0" applyNumberFormat="1" applyFont="1" applyBorder="1" applyAlignment="1">
      <alignment horizontal="left" vertical="center"/>
    </xf>
    <xf numFmtId="176" fontId="53" fillId="0" borderId="51" xfId="0" applyNumberFormat="1" applyFont="1" applyBorder="1" applyAlignment="1">
      <alignment horizontal="left" vertical="center"/>
    </xf>
    <xf numFmtId="0" fontId="39" fillId="0" borderId="19" xfId="0" applyFont="1" applyBorder="1" applyAlignment="1">
      <alignment horizontal="left" vertical="center"/>
    </xf>
    <xf numFmtId="0" fontId="33" fillId="0" borderId="0" xfId="14" applyFont="1" applyBorder="1" applyAlignment="1" applyProtection="1"/>
    <xf numFmtId="0" fontId="0" fillId="3" borderId="0" xfId="0" applyFill="1" applyProtection="1">
      <protection locked="0"/>
    </xf>
    <xf numFmtId="0" fontId="6" fillId="3" borderId="0" xfId="0" applyFont="1" applyFill="1" applyProtection="1">
      <protection locked="0"/>
    </xf>
    <xf numFmtId="0" fontId="6" fillId="3" borderId="0" xfId="0" applyFont="1" applyFill="1" applyAlignment="1" applyProtection="1">
      <protection locked="0"/>
    </xf>
    <xf numFmtId="0" fontId="24" fillId="3" borderId="0" xfId="0" applyFont="1" applyFill="1" applyBorder="1" applyAlignment="1" applyProtection="1">
      <alignment horizontal="center" vertical="center"/>
    </xf>
    <xf numFmtId="0" fontId="3" fillId="3" borderId="19" xfId="0" applyFont="1" applyFill="1" applyBorder="1" applyAlignment="1" applyProtection="1">
      <alignment horizontal="center" vertical="distributed" wrapText="1"/>
    </xf>
    <xf numFmtId="180" fontId="3" fillId="3" borderId="19" xfId="0" applyNumberFormat="1" applyFont="1" applyFill="1" applyBorder="1" applyAlignment="1" applyProtection="1">
      <alignment horizontal="center" vertical="distributed" wrapText="1"/>
    </xf>
    <xf numFmtId="195" fontId="3" fillId="3" borderId="19" xfId="0" applyNumberFormat="1" applyFont="1" applyFill="1" applyBorder="1" applyAlignment="1" applyProtection="1">
      <alignment horizontal="center" vertical="distributed" wrapText="1"/>
    </xf>
    <xf numFmtId="0" fontId="3" fillId="3" borderId="19" xfId="0" applyFont="1" applyFill="1" applyBorder="1" applyAlignment="1" applyProtection="1">
      <alignment horizontal="center"/>
    </xf>
    <xf numFmtId="0" fontId="3" fillId="3" borderId="19" xfId="0" applyFont="1" applyFill="1" applyBorder="1" applyAlignment="1" applyProtection="1">
      <alignment horizontal="left" vertical="top"/>
    </xf>
    <xf numFmtId="0" fontId="3" fillId="3" borderId="47" xfId="0" applyFont="1" applyFill="1" applyBorder="1" applyAlignment="1" applyProtection="1">
      <alignment horizontal="left"/>
    </xf>
    <xf numFmtId="0" fontId="3" fillId="3" borderId="48" xfId="0" applyFont="1" applyFill="1" applyBorder="1" applyAlignment="1" applyProtection="1">
      <alignment horizontal="left" vertical="distributed" wrapText="1"/>
    </xf>
    <xf numFmtId="180" fontId="3" fillId="3" borderId="49" xfId="0" applyNumberFormat="1" applyFont="1" applyFill="1" applyBorder="1" applyAlignment="1" applyProtection="1">
      <alignment horizontal="center" vertical="distributed" wrapText="1"/>
    </xf>
    <xf numFmtId="180" fontId="3" fillId="3" borderId="19" xfId="0" applyNumberFormat="1" applyFont="1" applyFill="1" applyBorder="1" applyAlignment="1" applyProtection="1">
      <alignment horizontal="center" vertical="center" wrapText="1"/>
    </xf>
    <xf numFmtId="180" fontId="3" fillId="3" borderId="45" xfId="0" applyNumberFormat="1" applyFont="1" applyFill="1" applyBorder="1" applyAlignment="1" applyProtection="1">
      <alignment vertical="distributed" wrapText="1"/>
    </xf>
    <xf numFmtId="193" fontId="20" fillId="3" borderId="0" xfId="0" applyNumberFormat="1" applyFont="1" applyFill="1" applyAlignment="1" applyProtection="1">
      <protection locked="0"/>
    </xf>
    <xf numFmtId="180" fontId="3" fillId="3" borderId="45" xfId="0" applyNumberFormat="1" applyFont="1" applyFill="1" applyBorder="1" applyAlignment="1" applyProtection="1">
      <alignment horizontal="center" vertical="distributed" wrapText="1"/>
    </xf>
    <xf numFmtId="180" fontId="3" fillId="3" borderId="50" xfId="0" applyNumberFormat="1" applyFont="1" applyFill="1" applyBorder="1" applyAlignment="1" applyProtection="1">
      <alignment horizontal="center" vertical="distributed" wrapText="1"/>
    </xf>
    <xf numFmtId="0" fontId="56" fillId="3" borderId="0" xfId="0" applyFont="1" applyFill="1" applyProtection="1">
      <protection locked="0"/>
    </xf>
    <xf numFmtId="0" fontId="39" fillId="0" borderId="0" xfId="0" applyFont="1" applyAlignment="1">
      <alignment horizontal="left" vertical="center"/>
    </xf>
    <xf numFmtId="0" fontId="42" fillId="0" borderId="0" xfId="0" applyFont="1" applyBorder="1" applyAlignment="1">
      <alignment horizontal="center" vertical="center"/>
    </xf>
    <xf numFmtId="0" fontId="37" fillId="0" borderId="57" xfId="0" applyFont="1" applyBorder="1" applyAlignment="1">
      <alignment vertical="center"/>
    </xf>
    <xf numFmtId="0" fontId="37" fillId="0" borderId="44" xfId="0" applyFont="1" applyBorder="1" applyAlignment="1">
      <alignment vertical="center"/>
    </xf>
    <xf numFmtId="0" fontId="50" fillId="0" borderId="0" xfId="0" applyFont="1" applyAlignment="1">
      <alignment vertical="center"/>
    </xf>
    <xf numFmtId="0" fontId="37" fillId="0" borderId="46" xfId="0" applyFont="1" applyBorder="1" applyAlignment="1">
      <alignment vertical="center"/>
    </xf>
    <xf numFmtId="0" fontId="37" fillId="0" borderId="0" xfId="0" applyFont="1" applyBorder="1" applyAlignment="1">
      <alignment horizontal="left" vertical="center" shrinkToFit="1"/>
    </xf>
    <xf numFmtId="0" fontId="37" fillId="0" borderId="0" xfId="0" applyFont="1" applyAlignment="1">
      <alignment horizontal="left" vertical="center" indent="1"/>
    </xf>
    <xf numFmtId="196" fontId="37" fillId="0" borderId="0" xfId="0" applyNumberFormat="1" applyFont="1" applyBorder="1" applyAlignment="1">
      <alignment horizontal="left" vertical="center"/>
    </xf>
    <xf numFmtId="176" fontId="37" fillId="0" borderId="0" xfId="0" applyNumberFormat="1" applyFont="1" applyBorder="1" applyAlignment="1">
      <alignment horizontal="left" vertical="center"/>
    </xf>
    <xf numFmtId="176" fontId="37" fillId="0" borderId="0" xfId="0" applyNumberFormat="1" applyFont="1" applyAlignment="1">
      <alignment horizontal="left" vertical="center" indent="1"/>
    </xf>
    <xf numFmtId="0" fontId="52" fillId="0" borderId="0" xfId="0" applyFont="1" applyAlignment="1">
      <alignment vertical="center"/>
    </xf>
    <xf numFmtId="176" fontId="37" fillId="0" borderId="0" xfId="0" applyNumberFormat="1" applyFont="1" applyAlignment="1">
      <alignment vertical="center"/>
    </xf>
    <xf numFmtId="0" fontId="37" fillId="0" borderId="0" xfId="0" applyFont="1" applyBorder="1" applyAlignment="1">
      <alignment vertical="center" shrinkToFit="1"/>
    </xf>
    <xf numFmtId="0" fontId="37" fillId="0" borderId="0" xfId="0" applyFont="1" applyAlignment="1">
      <alignment horizontal="right" vertical="center"/>
    </xf>
    <xf numFmtId="0" fontId="37" fillId="0" borderId="19" xfId="0" applyFont="1" applyBorder="1" applyAlignment="1">
      <alignment horizontal="center" vertical="center" wrapText="1"/>
    </xf>
    <xf numFmtId="0" fontId="37" fillId="0" borderId="59" xfId="0" applyFont="1" applyBorder="1" applyAlignment="1">
      <alignment vertical="center"/>
    </xf>
    <xf numFmtId="0" fontId="37" fillId="0" borderId="51" xfId="0" applyFont="1" applyBorder="1" applyAlignment="1">
      <alignment vertical="center"/>
    </xf>
    <xf numFmtId="0" fontId="39" fillId="0" borderId="0" xfId="0" applyFont="1" applyAlignment="1">
      <alignment vertical="center"/>
    </xf>
    <xf numFmtId="0" fontId="39" fillId="0" borderId="0" xfId="0" applyFont="1" applyBorder="1" applyAlignment="1">
      <alignment horizontal="left" vertical="center"/>
    </xf>
    <xf numFmtId="0" fontId="50" fillId="0" borderId="0" xfId="0" applyFont="1" applyBorder="1" applyAlignment="1">
      <alignment horizontal="center" vertical="center"/>
    </xf>
    <xf numFmtId="0" fontId="39" fillId="0" borderId="0" xfId="0" applyFont="1" applyBorder="1" applyAlignment="1">
      <alignment vertical="center"/>
    </xf>
    <xf numFmtId="0" fontId="39" fillId="0" borderId="57" xfId="0" applyFont="1" applyBorder="1" applyAlignment="1">
      <alignment vertical="center"/>
    </xf>
    <xf numFmtId="0" fontId="39" fillId="0" borderId="44" xfId="0" applyFont="1" applyBorder="1" applyAlignment="1">
      <alignment vertical="center"/>
    </xf>
    <xf numFmtId="0" fontId="39" fillId="0" borderId="46" xfId="0" applyFont="1" applyBorder="1" applyAlignment="1">
      <alignment vertical="center"/>
    </xf>
    <xf numFmtId="0" fontId="39" fillId="0" borderId="0" xfId="0" applyFont="1" applyBorder="1" applyAlignment="1">
      <alignment vertical="center" wrapText="1"/>
    </xf>
    <xf numFmtId="0" fontId="39" fillId="0" borderId="0" xfId="0" applyFont="1" applyBorder="1" applyAlignment="1">
      <alignment horizontal="center" vertical="center"/>
    </xf>
    <xf numFmtId="0" fontId="39" fillId="0" borderId="46" xfId="0" applyFont="1" applyBorder="1" applyAlignment="1">
      <alignment horizontal="center" vertical="center"/>
    </xf>
    <xf numFmtId="0" fontId="36" fillId="0" borderId="43" xfId="0" applyFont="1" applyBorder="1" applyAlignment="1">
      <alignment horizontal="center"/>
    </xf>
    <xf numFmtId="0" fontId="36" fillId="0" borderId="57" xfId="0" applyFont="1" applyBorder="1" applyAlignment="1">
      <alignment horizontal="center"/>
    </xf>
    <xf numFmtId="0" fontId="36" fillId="0" borderId="44" xfId="0" applyFont="1" applyBorder="1" applyAlignment="1">
      <alignment horizontal="center"/>
    </xf>
    <xf numFmtId="0" fontId="36" fillId="0" borderId="49" xfId="0" applyFont="1" applyBorder="1" applyAlignment="1">
      <alignment horizontal="center" vertical="center" shrinkToFit="1"/>
    </xf>
    <xf numFmtId="0" fontId="36" fillId="0" borderId="49" xfId="0" applyFont="1" applyBorder="1" applyAlignment="1">
      <alignment vertical="center"/>
    </xf>
    <xf numFmtId="0" fontId="36" fillId="0" borderId="57" xfId="0" applyFont="1" applyBorder="1" applyAlignment="1"/>
    <xf numFmtId="0" fontId="36" fillId="0" borderId="44" xfId="0" applyFont="1" applyBorder="1" applyAlignment="1"/>
    <xf numFmtId="0" fontId="36" fillId="0" borderId="21" xfId="0" applyFont="1" applyBorder="1" applyAlignment="1">
      <alignment horizontal="left" vertical="center"/>
    </xf>
    <xf numFmtId="0" fontId="36" fillId="0" borderId="46" xfId="0" applyFont="1" applyBorder="1" applyAlignment="1">
      <alignment horizontal="left" vertical="center"/>
    </xf>
    <xf numFmtId="0" fontId="36" fillId="0" borderId="46" xfId="0" applyFont="1" applyBorder="1" applyAlignment="1"/>
    <xf numFmtId="0" fontId="36" fillId="0" borderId="21" xfId="0" applyFont="1" applyBorder="1" applyAlignment="1">
      <alignment horizontal="left" vertical="center" shrinkToFit="1"/>
    </xf>
    <xf numFmtId="0" fontId="36" fillId="0" borderId="46" xfId="0" applyFont="1" applyBorder="1" applyAlignment="1">
      <alignment horizontal="center" vertical="center" shrinkToFit="1"/>
    </xf>
    <xf numFmtId="0" fontId="36" fillId="0" borderId="0" xfId="0" applyFont="1" applyBorder="1" applyAlignment="1">
      <alignment horizontal="left" vertical="center" shrinkToFit="1"/>
    </xf>
    <xf numFmtId="0" fontId="36" fillId="0" borderId="46" xfId="0" applyFont="1" applyBorder="1" applyAlignment="1">
      <alignment horizontal="left" vertical="center" shrinkToFit="1"/>
    </xf>
    <xf numFmtId="0" fontId="36" fillId="0" borderId="45" xfId="0" applyFont="1" applyBorder="1" applyAlignment="1">
      <alignment horizontal="center" vertical="center"/>
    </xf>
    <xf numFmtId="0" fontId="39" fillId="0" borderId="45" xfId="0" applyFont="1" applyBorder="1" applyAlignment="1">
      <alignment vertical="center"/>
    </xf>
    <xf numFmtId="0" fontId="36" fillId="0" borderId="23" xfId="0" applyFont="1" applyBorder="1" applyAlignment="1">
      <alignment horizontal="left" vertical="center"/>
    </xf>
    <xf numFmtId="0" fontId="36" fillId="0" borderId="59" xfId="0" applyFont="1" applyBorder="1" applyAlignment="1">
      <alignment horizontal="left" vertical="center"/>
    </xf>
    <xf numFmtId="0" fontId="36" fillId="0" borderId="51" xfId="0" applyFont="1" applyBorder="1" applyAlignment="1">
      <alignment horizontal="left" vertical="center"/>
    </xf>
    <xf numFmtId="177" fontId="36" fillId="0" borderId="93" xfId="0" applyNumberFormat="1" applyFont="1" applyBorder="1" applyAlignment="1">
      <alignment horizontal="center" vertical="center"/>
    </xf>
    <xf numFmtId="0" fontId="39" fillId="0" borderId="59" xfId="0" applyFont="1" applyBorder="1" applyAlignment="1">
      <alignment vertical="center"/>
    </xf>
    <xf numFmtId="0" fontId="39" fillId="0" borderId="50" xfId="0" applyFont="1" applyBorder="1" applyAlignment="1">
      <alignment vertical="center"/>
    </xf>
    <xf numFmtId="0" fontId="39" fillId="0" borderId="59" xfId="0" applyFont="1" applyBorder="1" applyAlignment="1">
      <alignment horizontal="center" vertical="center"/>
    </xf>
    <xf numFmtId="0" fontId="39" fillId="0" borderId="51" xfId="0" applyFont="1" applyBorder="1" applyAlignment="1">
      <alignment horizontal="center" vertical="center"/>
    </xf>
    <xf numFmtId="0" fontId="34" fillId="3" borderId="0" xfId="0" applyFont="1" applyFill="1" applyProtection="1">
      <protection locked="0"/>
    </xf>
    <xf numFmtId="0" fontId="3" fillId="3" borderId="0" xfId="0" applyFont="1" applyFill="1" applyBorder="1" applyAlignment="1" applyProtection="1">
      <alignment horizontal="left" vertical="distributed" wrapText="1"/>
    </xf>
    <xf numFmtId="180" fontId="3" fillId="3" borderId="0" xfId="0" applyNumberFormat="1" applyFont="1" applyFill="1" applyAlignment="1" applyProtection="1">
      <alignment vertical="distributed" wrapText="1"/>
    </xf>
    <xf numFmtId="0" fontId="3" fillId="3" borderId="0" xfId="0" applyFont="1" applyFill="1" applyBorder="1" applyProtection="1">
      <protection locked="0"/>
    </xf>
    <xf numFmtId="0" fontId="4" fillId="3" borderId="0" xfId="0" applyFont="1" applyFill="1" applyBorder="1" applyProtection="1">
      <protection locked="0"/>
    </xf>
    <xf numFmtId="0" fontId="3" fillId="3" borderId="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xf>
    <xf numFmtId="0" fontId="3" fillId="3" borderId="0" xfId="0" applyFont="1" applyFill="1" applyBorder="1" applyAlignment="1" applyProtection="1">
      <alignment vertical="center" wrapText="1"/>
    </xf>
    <xf numFmtId="0" fontId="3" fillId="3" borderId="0" xfId="0" applyFont="1" applyFill="1" applyBorder="1" applyAlignment="1" applyProtection="1">
      <alignment vertical="center"/>
    </xf>
    <xf numFmtId="0" fontId="20" fillId="3" borderId="0" xfId="0" applyFont="1" applyFill="1" applyBorder="1" applyAlignment="1" applyProtection="1"/>
    <xf numFmtId="0" fontId="3" fillId="3" borderId="0" xfId="0" applyFont="1" applyFill="1" applyBorder="1" applyAlignment="1" applyProtection="1"/>
    <xf numFmtId="0" fontId="4" fillId="3" borderId="0" xfId="0" applyFont="1" applyFill="1" applyBorder="1" applyAlignment="1" applyProtection="1">
      <protection locked="0"/>
    </xf>
    <xf numFmtId="0" fontId="4" fillId="3" borderId="0" xfId="0" applyFont="1" applyFill="1" applyBorder="1" applyAlignment="1" applyProtection="1">
      <alignment vertical="top" wrapText="1"/>
      <protection locked="0"/>
    </xf>
    <xf numFmtId="0" fontId="3" fillId="3" borderId="0" xfId="0" applyFont="1" applyFill="1" applyBorder="1" applyAlignment="1" applyProtection="1">
      <alignment horizontal="distributed" vertical="center" shrinkToFit="1"/>
    </xf>
    <xf numFmtId="0" fontId="20" fillId="3" borderId="0" xfId="0" applyFont="1" applyFill="1" applyBorder="1" applyAlignment="1" applyProtection="1">
      <alignment horizontal="distributed" shrinkToFit="1"/>
    </xf>
    <xf numFmtId="0" fontId="3" fillId="3" borderId="0" xfId="0" applyFont="1" applyFill="1" applyBorder="1" applyAlignment="1" applyProtection="1">
      <alignment horizontal="distributed" shrinkToFit="1"/>
    </xf>
    <xf numFmtId="0" fontId="3" fillId="3" borderId="0" xfId="0" applyFont="1" applyFill="1" applyBorder="1" applyAlignment="1" applyProtection="1">
      <alignment horizontal="left" vertical="top"/>
      <protection locked="0"/>
    </xf>
    <xf numFmtId="197" fontId="3" fillId="3" borderId="0" xfId="0" applyNumberFormat="1" applyFont="1" applyFill="1" applyBorder="1" applyAlignment="1" applyProtection="1">
      <alignment horizontal="center"/>
    </xf>
    <xf numFmtId="192" fontId="3" fillId="3" borderId="0" xfId="0" applyNumberFormat="1" applyFont="1" applyFill="1" applyAlignment="1" applyProtection="1">
      <alignment horizontal="center"/>
    </xf>
    <xf numFmtId="176" fontId="3" fillId="3" borderId="0" xfId="0" applyNumberFormat="1" applyFont="1" applyFill="1" applyBorder="1" applyAlignment="1" applyProtection="1">
      <alignment horizontal="center" vertical="center"/>
    </xf>
    <xf numFmtId="176" fontId="3" fillId="3" borderId="0" xfId="0" applyNumberFormat="1" applyFont="1" applyFill="1" applyBorder="1" applyAlignment="1" applyProtection="1">
      <alignment horizontal="left"/>
    </xf>
    <xf numFmtId="176" fontId="3" fillId="3" borderId="0" xfId="0" applyNumberFormat="1" applyFont="1" applyFill="1" applyBorder="1" applyAlignment="1" applyProtection="1">
      <alignment horizontal="left" vertical="center" wrapText="1"/>
    </xf>
    <xf numFmtId="0" fontId="6" fillId="3" borderId="0" xfId="0" applyFont="1" applyFill="1" applyAlignment="1" applyProtection="1"/>
    <xf numFmtId="0" fontId="57" fillId="3" borderId="0" xfId="0" applyFont="1" applyFill="1" applyBorder="1" applyAlignment="1" applyProtection="1">
      <alignment horizontal="center" vertical="center"/>
    </xf>
    <xf numFmtId="0" fontId="0" fillId="3" borderId="49" xfId="0" applyFont="1" applyFill="1" applyBorder="1" applyAlignment="1" applyProtection="1">
      <alignment horizontal="center" vertical="center"/>
      <protection locked="0"/>
    </xf>
    <xf numFmtId="0" fontId="0" fillId="3" borderId="19" xfId="0" applyFont="1" applyFill="1" applyBorder="1" applyAlignment="1" applyProtection="1">
      <alignment horizontal="center" vertical="center"/>
      <protection locked="0"/>
    </xf>
    <xf numFmtId="0" fontId="0" fillId="3" borderId="44" xfId="0" applyFont="1" applyFill="1" applyBorder="1" applyAlignment="1" applyProtection="1">
      <alignment horizontal="center" vertical="center"/>
    </xf>
    <xf numFmtId="0" fontId="0" fillId="3" borderId="47" xfId="0" applyFont="1" applyFill="1" applyBorder="1" applyAlignment="1" applyProtection="1">
      <alignment horizontal="center" vertical="center"/>
      <protection locked="0"/>
    </xf>
    <xf numFmtId="0" fontId="0" fillId="3" borderId="48" xfId="0" applyFont="1" applyFill="1" applyBorder="1" applyAlignment="1" applyProtection="1">
      <alignment horizontal="center" vertical="center"/>
    </xf>
    <xf numFmtId="0" fontId="0" fillId="3" borderId="43" xfId="0" applyFont="1" applyFill="1" applyBorder="1" applyAlignment="1" applyProtection="1">
      <alignment horizontal="center" vertical="center"/>
      <protection locked="0"/>
    </xf>
    <xf numFmtId="0" fontId="0" fillId="3" borderId="57" xfId="0" applyFont="1" applyFill="1" applyBorder="1" applyAlignment="1" applyProtection="1">
      <alignment horizontal="right"/>
      <protection locked="0"/>
    </xf>
    <xf numFmtId="0" fontId="0" fillId="3" borderId="44" xfId="0" applyFill="1" applyBorder="1" applyAlignment="1" applyProtection="1">
      <alignment horizontal="center" vertical="center"/>
      <protection locked="0"/>
    </xf>
    <xf numFmtId="198" fontId="0" fillId="3" borderId="49" xfId="0" applyNumberFormat="1" applyFill="1" applyBorder="1" applyAlignment="1" applyProtection="1">
      <alignment horizontal="center" vertical="center"/>
      <protection locked="0"/>
    </xf>
    <xf numFmtId="199" fontId="0" fillId="5" borderId="44" xfId="0" applyNumberFormat="1" applyFill="1" applyBorder="1" applyAlignment="1" applyProtection="1">
      <alignment horizontal="center" vertical="center"/>
    </xf>
    <xf numFmtId="0" fontId="0" fillId="3" borderId="93" xfId="0" applyFont="1" applyFill="1" applyBorder="1" applyAlignment="1" applyProtection="1">
      <alignment horizontal="right"/>
      <protection locked="0"/>
    </xf>
    <xf numFmtId="0" fontId="0" fillId="3" borderId="48" xfId="0" applyFill="1" applyBorder="1" applyAlignment="1" applyProtection="1">
      <alignment horizontal="center" vertical="center"/>
      <protection locked="0"/>
    </xf>
    <xf numFmtId="198" fontId="0" fillId="3" borderId="19" xfId="0" applyNumberFormat="1" applyFill="1" applyBorder="1" applyAlignment="1" applyProtection="1">
      <alignment horizontal="center" vertical="center"/>
      <protection locked="0"/>
    </xf>
    <xf numFmtId="199" fontId="0" fillId="5" borderId="48" xfId="0" applyNumberFormat="1" applyFill="1" applyBorder="1" applyAlignment="1" applyProtection="1">
      <alignment horizontal="center" vertical="center"/>
    </xf>
    <xf numFmtId="0" fontId="56" fillId="3" borderId="46" xfId="0" applyFont="1" applyFill="1" applyBorder="1" applyAlignment="1" applyProtection="1">
      <alignment horizontal="center"/>
      <protection locked="0"/>
    </xf>
    <xf numFmtId="0" fontId="22" fillId="3" borderId="0" xfId="14" applyFont="1" applyFill="1" applyBorder="1" applyAlignment="1" applyProtection="1">
      <alignment horizontal="center"/>
      <protection locked="0"/>
    </xf>
    <xf numFmtId="0" fontId="19" fillId="3" borderId="0" xfId="11" applyFont="1" applyFill="1" applyBorder="1" applyAlignment="1" applyProtection="1">
      <alignment horizontal="left" wrapText="1"/>
    </xf>
    <xf numFmtId="0" fontId="19" fillId="3" borderId="0" xfId="11" applyFont="1" applyFill="1" applyAlignment="1" applyProtection="1">
      <alignment horizontal="distributed"/>
    </xf>
    <xf numFmtId="0" fontId="3" fillId="3" borderId="0" xfId="0" applyFont="1" applyFill="1" applyBorder="1" applyAlignment="1">
      <alignment horizontal="distributed"/>
    </xf>
    <xf numFmtId="0" fontId="19" fillId="3" borderId="0" xfId="11" applyFont="1" applyFill="1" applyAlignment="1" applyProtection="1">
      <alignment horizontal="distributed"/>
      <protection locked="0"/>
    </xf>
    <xf numFmtId="0" fontId="19" fillId="3" borderId="0" xfId="0" applyFont="1" applyFill="1" applyBorder="1" applyAlignment="1" applyProtection="1">
      <alignment horizontal="distributed"/>
      <protection locked="0"/>
    </xf>
    <xf numFmtId="0" fontId="19" fillId="3" borderId="0" xfId="0" applyFont="1" applyFill="1" applyBorder="1" applyAlignment="1" applyProtection="1">
      <alignment horizontal="right"/>
      <protection locked="0"/>
    </xf>
    <xf numFmtId="0" fontId="19" fillId="3" borderId="0" xfId="11" applyFont="1" applyFill="1" applyAlignment="1" applyProtection="1">
      <protection locked="0"/>
    </xf>
    <xf numFmtId="0" fontId="19" fillId="3" borderId="0" xfId="11" applyFont="1" applyFill="1" applyBorder="1" applyAlignment="1" applyProtection="1">
      <alignment horizontal="right"/>
    </xf>
    <xf numFmtId="200" fontId="19" fillId="3" borderId="0" xfId="0" applyNumberFormat="1" applyFont="1" applyFill="1" applyAlignment="1" applyProtection="1">
      <alignment horizontal="right"/>
      <protection locked="0"/>
    </xf>
    <xf numFmtId="0" fontId="19" fillId="3" borderId="0" xfId="11" applyFont="1" applyFill="1" applyAlignment="1" applyProtection="1">
      <alignment horizontal="right"/>
      <protection locked="0"/>
    </xf>
    <xf numFmtId="0" fontId="19" fillId="3" borderId="0" xfId="11" applyFont="1" applyFill="1" applyBorder="1" applyAlignment="1" applyProtection="1">
      <alignment horizontal="distributed"/>
    </xf>
    <xf numFmtId="192" fontId="19" fillId="3" borderId="0" xfId="0" applyNumberFormat="1" applyFont="1" applyFill="1" applyBorder="1" applyAlignment="1" applyProtection="1">
      <alignment horizontal="left"/>
    </xf>
    <xf numFmtId="180" fontId="19" fillId="3" borderId="0" xfId="11" applyNumberFormat="1" applyFont="1" applyFill="1" applyBorder="1" applyAlignment="1" applyProtection="1">
      <alignment horizontal="left"/>
    </xf>
    <xf numFmtId="180" fontId="19" fillId="3" borderId="0" xfId="11" applyNumberFormat="1" applyFont="1" applyFill="1" applyAlignment="1" applyProtection="1">
      <alignment horizontal="left"/>
    </xf>
    <xf numFmtId="201" fontId="24" fillId="3" borderId="0" xfId="1" applyNumberFormat="1" applyFont="1" applyFill="1" applyBorder="1" applyAlignment="1" applyProtection="1">
      <alignment horizontal="right"/>
    </xf>
    <xf numFmtId="0" fontId="19" fillId="3" borderId="0" xfId="11" applyFont="1" applyFill="1" applyAlignment="1" applyProtection="1">
      <alignment horizontal="left"/>
    </xf>
    <xf numFmtId="0" fontId="19" fillId="3" borderId="0" xfId="11" applyFont="1" applyFill="1" applyBorder="1" applyAlignment="1" applyProtection="1">
      <alignment horizontal="center"/>
      <protection locked="0"/>
    </xf>
    <xf numFmtId="0" fontId="19" fillId="3" borderId="0" xfId="11" applyFont="1" applyFill="1" applyBorder="1" applyAlignment="1" applyProtection="1">
      <alignment horizontal="left" shrinkToFit="1"/>
      <protection locked="0"/>
    </xf>
    <xf numFmtId="0" fontId="19" fillId="3" borderId="0" xfId="11" applyFont="1" applyFill="1" applyAlignment="1" applyProtection="1">
      <alignment horizontal="left" shrinkToFit="1"/>
      <protection locked="0"/>
    </xf>
    <xf numFmtId="180" fontId="3" fillId="3" borderId="0" xfId="11" applyNumberFormat="1" applyFont="1" applyFill="1" applyBorder="1" applyAlignment="1" applyProtection="1">
      <alignment vertical="center"/>
    </xf>
    <xf numFmtId="0" fontId="19" fillId="3" borderId="0" xfId="11" applyFont="1" applyFill="1" applyAlignment="1" applyProtection="1">
      <alignment shrinkToFit="1"/>
      <protection locked="0"/>
    </xf>
    <xf numFmtId="0" fontId="58" fillId="3" borderId="0" xfId="11" applyFont="1" applyFill="1" applyAlignment="1" applyProtection="1">
      <protection locked="0"/>
    </xf>
    <xf numFmtId="0" fontId="25" fillId="3" borderId="0" xfId="0" applyFont="1" applyFill="1" applyAlignment="1" applyProtection="1">
      <protection locked="0"/>
    </xf>
    <xf numFmtId="0" fontId="19" fillId="3" borderId="0" xfId="0" applyFont="1" applyFill="1" applyAlignment="1">
      <alignment vertical="center"/>
    </xf>
    <xf numFmtId="0" fontId="19" fillId="3" borderId="94" xfId="0" applyFont="1" applyFill="1" applyBorder="1" applyAlignment="1">
      <alignment vertical="center"/>
    </xf>
    <xf numFmtId="0" fontId="19" fillId="3" borderId="95" xfId="0" applyFont="1" applyFill="1" applyBorder="1" applyAlignment="1">
      <alignment vertical="center"/>
    </xf>
    <xf numFmtId="0" fontId="59" fillId="3" borderId="96" xfId="0" applyFont="1" applyFill="1" applyBorder="1" applyAlignment="1">
      <alignment horizontal="center" vertical="center"/>
    </xf>
    <xf numFmtId="202" fontId="60" fillId="3" borderId="96" xfId="0" applyNumberFormat="1" applyFont="1" applyFill="1" applyBorder="1" applyAlignment="1">
      <alignment horizontal="center" vertical="center"/>
    </xf>
    <xf numFmtId="202" fontId="60" fillId="3" borderId="95" xfId="0" applyNumberFormat="1" applyFont="1" applyFill="1" applyBorder="1" applyAlignment="1">
      <alignment horizontal="center" vertical="center"/>
    </xf>
    <xf numFmtId="0" fontId="19" fillId="3" borderId="24" xfId="0" applyFont="1" applyFill="1" applyBorder="1" applyAlignment="1">
      <alignment vertical="center"/>
    </xf>
    <xf numFmtId="0" fontId="19" fillId="3" borderId="97" xfId="0" applyFont="1" applyFill="1" applyBorder="1" applyAlignment="1">
      <alignment vertical="center"/>
    </xf>
    <xf numFmtId="0" fontId="61" fillId="3" borderId="0" xfId="0" applyFont="1" applyFill="1" applyBorder="1" applyAlignment="1">
      <alignment horizontal="left" vertical="center"/>
    </xf>
    <xf numFmtId="202" fontId="60" fillId="3" borderId="0" xfId="0" applyNumberFormat="1" applyFont="1" applyFill="1" applyBorder="1" applyAlignment="1">
      <alignment horizontal="center" vertical="center"/>
    </xf>
    <xf numFmtId="0" fontId="62" fillId="3" borderId="0" xfId="0" applyFont="1" applyFill="1" applyBorder="1" applyAlignment="1">
      <alignment horizontal="left" vertical="center" indent="1"/>
    </xf>
    <xf numFmtId="0" fontId="62" fillId="3" borderId="0" xfId="0" applyFont="1" applyFill="1" applyBorder="1" applyAlignment="1">
      <alignment horizontal="right" vertical="center"/>
    </xf>
    <xf numFmtId="0" fontId="63" fillId="3" borderId="0" xfId="0" applyFont="1" applyFill="1" applyBorder="1" applyAlignment="1">
      <alignment horizontal="left" vertical="center" indent="1"/>
    </xf>
    <xf numFmtId="0" fontId="62" fillId="3" borderId="0" xfId="0" applyFont="1" applyFill="1" applyBorder="1" applyAlignment="1">
      <alignment vertical="center"/>
    </xf>
    <xf numFmtId="0" fontId="62" fillId="3" borderId="0" xfId="0" applyFont="1" applyFill="1" applyBorder="1" applyAlignment="1">
      <alignment horizontal="center" vertical="center"/>
    </xf>
    <xf numFmtId="0" fontId="19" fillId="3" borderId="28" xfId="0" applyFont="1" applyFill="1" applyBorder="1" applyAlignment="1">
      <alignment vertical="center"/>
    </xf>
    <xf numFmtId="0" fontId="31" fillId="3" borderId="0" xfId="0" applyFont="1" applyFill="1" applyBorder="1" applyAlignment="1">
      <alignment vertical="center"/>
    </xf>
    <xf numFmtId="0" fontId="24" fillId="3" borderId="0" xfId="0" applyFont="1" applyFill="1" applyBorder="1" applyAlignment="1">
      <alignment horizontal="left" shrinkToFit="1"/>
    </xf>
    <xf numFmtId="0" fontId="24" fillId="3" borderId="46" xfId="0" applyFont="1" applyFill="1" applyBorder="1" applyAlignment="1">
      <alignment horizontal="left" vertical="center" shrinkToFit="1"/>
    </xf>
    <xf numFmtId="0" fontId="19" fillId="3" borderId="0" xfId="0" applyFont="1" applyFill="1" applyBorder="1" applyAlignment="1">
      <alignment horizontal="left" vertical="center" indent="1"/>
    </xf>
    <xf numFmtId="0" fontId="19" fillId="3" borderId="46" xfId="0" applyFont="1" applyFill="1" applyBorder="1" applyAlignment="1">
      <alignment horizontal="center" vertical="center"/>
    </xf>
    <xf numFmtId="190" fontId="19" fillId="3" borderId="46" xfId="0" applyNumberFormat="1" applyFont="1" applyFill="1" applyBorder="1" applyAlignment="1">
      <alignment horizontal="center" vertical="center"/>
    </xf>
    <xf numFmtId="0" fontId="19" fillId="3" borderId="0" xfId="0" applyFont="1" applyFill="1" applyBorder="1" applyAlignment="1">
      <alignment horizontal="center" vertical="center"/>
    </xf>
    <xf numFmtId="190" fontId="64" fillId="3"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0" fontId="19" fillId="3" borderId="0"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65" fillId="3" borderId="0" xfId="0" applyFont="1" applyFill="1" applyBorder="1" applyAlignment="1">
      <alignment horizontal="left" vertical="center"/>
    </xf>
    <xf numFmtId="0" fontId="66" fillId="3" borderId="0" xfId="0" applyFont="1" applyFill="1" applyBorder="1" applyAlignment="1">
      <alignment vertical="center" wrapText="1"/>
    </xf>
    <xf numFmtId="0" fontId="66" fillId="3" borderId="0" xfId="0" applyFont="1" applyFill="1" applyBorder="1" applyAlignment="1">
      <alignment vertical="center"/>
    </xf>
    <xf numFmtId="187" fontId="19" fillId="3" borderId="21" xfId="0" applyNumberFormat="1" applyFont="1" applyFill="1" applyBorder="1" applyAlignment="1">
      <alignment horizontal="right" vertical="center"/>
    </xf>
    <xf numFmtId="203" fontId="64" fillId="3" borderId="0" xfId="0" applyNumberFormat="1" applyFont="1" applyFill="1" applyBorder="1" applyAlignment="1">
      <alignment horizontal="right" vertical="center"/>
    </xf>
    <xf numFmtId="0" fontId="46" fillId="3" borderId="0" xfId="0" applyFont="1" applyFill="1" applyBorder="1" applyAlignment="1">
      <alignment vertical="center"/>
    </xf>
    <xf numFmtId="188" fontId="19" fillId="3" borderId="21" xfId="0" applyNumberFormat="1" applyFont="1" applyFill="1" applyBorder="1" applyAlignment="1">
      <alignment horizontal="right" vertical="center"/>
    </xf>
    <xf numFmtId="188" fontId="64" fillId="3" borderId="0" xfId="0" applyNumberFormat="1" applyFont="1" applyFill="1" applyBorder="1" applyAlignment="1">
      <alignment horizontal="right" vertical="center"/>
    </xf>
    <xf numFmtId="0" fontId="64" fillId="3" borderId="0" xfId="0" applyFont="1" applyFill="1" applyBorder="1" applyAlignment="1">
      <alignment vertical="center"/>
    </xf>
    <xf numFmtId="0" fontId="19" fillId="3" borderId="0" xfId="0" applyFont="1" applyFill="1" applyBorder="1" applyAlignment="1">
      <alignment horizontal="right" vertical="center"/>
    </xf>
    <xf numFmtId="0" fontId="19" fillId="3" borderId="46" xfId="0" applyFont="1" applyFill="1" applyBorder="1" applyAlignment="1">
      <alignment vertical="center"/>
    </xf>
    <xf numFmtId="189" fontId="19" fillId="3" borderId="0" xfId="0" applyNumberFormat="1" applyFont="1" applyFill="1" applyBorder="1" applyAlignment="1">
      <alignment horizontal="right" vertical="center"/>
    </xf>
    <xf numFmtId="189" fontId="64" fillId="3" borderId="0" xfId="0" applyNumberFormat="1" applyFont="1" applyFill="1" applyBorder="1" applyAlignment="1">
      <alignment horizontal="right" vertical="center"/>
    </xf>
    <xf numFmtId="0" fontId="19" fillId="3" borderId="98" xfId="0" applyFont="1" applyFill="1" applyBorder="1" applyAlignment="1">
      <alignment vertical="center"/>
    </xf>
    <xf numFmtId="0" fontId="19" fillId="3" borderId="99" xfId="0" applyFont="1" applyFill="1" applyBorder="1" applyAlignment="1">
      <alignment vertical="center"/>
    </xf>
    <xf numFmtId="202" fontId="60" fillId="3" borderId="99" xfId="0" applyNumberFormat="1" applyFont="1" applyFill="1" applyBorder="1" applyAlignment="1">
      <alignment horizontal="center" vertical="center"/>
    </xf>
    <xf numFmtId="0" fontId="66" fillId="3" borderId="99" xfId="0" applyFont="1" applyFill="1" applyBorder="1" applyAlignment="1">
      <alignment vertical="center" wrapText="1"/>
    </xf>
    <xf numFmtId="188" fontId="19" fillId="3" borderId="99" xfId="0" applyNumberFormat="1" applyFont="1" applyFill="1" applyBorder="1" applyAlignment="1">
      <alignment horizontal="right" vertical="center"/>
    </xf>
    <xf numFmtId="0" fontId="19" fillId="3" borderId="99" xfId="0" applyFont="1" applyFill="1" applyBorder="1" applyAlignment="1">
      <alignment horizontal="right" vertical="center"/>
    </xf>
    <xf numFmtId="0" fontId="19" fillId="3" borderId="99" xfId="0" applyFont="1" applyFill="1" applyBorder="1" applyAlignment="1">
      <alignment vertical="center" wrapText="1"/>
    </xf>
    <xf numFmtId="0" fontId="19" fillId="3" borderId="40" xfId="0" applyFont="1" applyFill="1" applyBorder="1" applyAlignment="1">
      <alignment vertical="center"/>
    </xf>
    <xf numFmtId="0" fontId="19" fillId="3" borderId="0" xfId="0" applyFont="1" applyFill="1" applyBorder="1" applyAlignment="1">
      <alignment horizontal="left" vertical="center"/>
    </xf>
    <xf numFmtId="204" fontId="19" fillId="3" borderId="0" xfId="0" applyNumberFormat="1" applyFont="1" applyFill="1" applyBorder="1" applyAlignment="1">
      <alignment horizontal="center" vertical="center"/>
    </xf>
    <xf numFmtId="0" fontId="19" fillId="0" borderId="0" xfId="0" applyFont="1" applyAlignment="1">
      <alignment vertical="center"/>
    </xf>
    <xf numFmtId="0" fontId="19" fillId="3" borderId="100" xfId="0" applyFont="1" applyFill="1" applyBorder="1" applyAlignment="1">
      <alignment vertical="center"/>
    </xf>
    <xf numFmtId="0" fontId="19" fillId="3" borderId="101" xfId="0" applyFont="1" applyFill="1" applyBorder="1" applyAlignment="1">
      <alignment vertical="center"/>
    </xf>
    <xf numFmtId="0" fontId="67" fillId="3" borderId="102" xfId="0" applyFont="1" applyFill="1" applyBorder="1" applyAlignment="1">
      <alignment horizontal="center" vertical="center"/>
    </xf>
    <xf numFmtId="0" fontId="19" fillId="3" borderId="101" xfId="0" applyFont="1" applyFill="1" applyBorder="1" applyAlignment="1">
      <alignment horizontal="center" vertical="center"/>
    </xf>
    <xf numFmtId="0" fontId="19" fillId="3" borderId="75" xfId="0" applyFont="1" applyFill="1" applyBorder="1" applyAlignment="1">
      <alignment vertical="center"/>
    </xf>
    <xf numFmtId="0" fontId="19" fillId="3" borderId="74" xfId="0" applyFont="1" applyFill="1" applyBorder="1" applyAlignment="1">
      <alignment vertical="center"/>
    </xf>
    <xf numFmtId="0" fontId="19" fillId="3" borderId="0" xfId="0" applyFont="1" applyFill="1" applyBorder="1" applyAlignment="1">
      <alignment vertical="center"/>
    </xf>
    <xf numFmtId="0" fontId="19" fillId="3" borderId="66" xfId="0" applyFont="1" applyFill="1" applyBorder="1" applyAlignment="1">
      <alignment vertical="center"/>
    </xf>
    <xf numFmtId="0" fontId="68" fillId="3" borderId="0" xfId="0" applyFont="1" applyFill="1" applyBorder="1" applyAlignment="1">
      <alignment horizontal="left" wrapText="1"/>
    </xf>
    <xf numFmtId="0" fontId="68" fillId="3" borderId="0" xfId="0" applyFont="1" applyFill="1" applyBorder="1" applyAlignment="1">
      <alignment horizontal="left" vertical="center" wrapText="1"/>
    </xf>
    <xf numFmtId="0" fontId="68" fillId="3" borderId="46" xfId="0" applyFont="1" applyFill="1" applyBorder="1" applyAlignment="1">
      <alignment horizontal="left" vertical="center" wrapText="1"/>
    </xf>
    <xf numFmtId="202" fontId="62" fillId="3" borderId="46" xfId="0" applyNumberFormat="1" applyFont="1" applyFill="1" applyBorder="1" applyAlignment="1">
      <alignment horizontal="center" vertical="center"/>
    </xf>
    <xf numFmtId="0" fontId="64" fillId="3" borderId="0" xfId="0" applyFont="1" applyFill="1" applyBorder="1" applyAlignment="1">
      <alignment horizontal="left" vertical="center"/>
    </xf>
    <xf numFmtId="0" fontId="19" fillId="3" borderId="46" xfId="0" applyFont="1" applyFill="1" applyBorder="1" applyAlignment="1">
      <alignment horizontal="center" vertical="center" wrapText="1"/>
    </xf>
    <xf numFmtId="0" fontId="19" fillId="3" borderId="103" xfId="0" applyFont="1" applyFill="1" applyBorder="1" applyAlignment="1">
      <alignment vertical="center"/>
    </xf>
    <xf numFmtId="0" fontId="19" fillId="3" borderId="62" xfId="0" applyFont="1" applyFill="1" applyBorder="1" applyAlignment="1">
      <alignment vertical="center"/>
    </xf>
    <xf numFmtId="0" fontId="66" fillId="3" borderId="62" xfId="0" applyFont="1" applyFill="1" applyBorder="1" applyAlignment="1">
      <alignment vertical="center" wrapText="1"/>
    </xf>
    <xf numFmtId="188" fontId="19" fillId="3" borderId="62" xfId="0" applyNumberFormat="1" applyFont="1" applyFill="1" applyBorder="1" applyAlignment="1">
      <alignment horizontal="right" vertical="center"/>
    </xf>
    <xf numFmtId="0" fontId="19" fillId="3" borderId="62" xfId="0" applyFont="1" applyFill="1" applyBorder="1" applyAlignment="1">
      <alignment horizontal="right" vertical="center"/>
    </xf>
    <xf numFmtId="0" fontId="19" fillId="3" borderId="62" xfId="0" applyFont="1" applyFill="1" applyBorder="1" applyAlignment="1">
      <alignment vertical="center" wrapText="1"/>
    </xf>
    <xf numFmtId="0" fontId="19" fillId="3" borderId="104" xfId="0" applyFont="1" applyFill="1" applyBorder="1" applyAlignment="1">
      <alignment vertical="center"/>
    </xf>
    <xf numFmtId="0" fontId="19" fillId="0" borderId="0" xfId="0" applyFont="1" applyBorder="1" applyAlignment="1">
      <alignment horizontal="left" vertical="center"/>
    </xf>
    <xf numFmtId="0" fontId="66" fillId="0" borderId="0" xfId="0" applyFont="1" applyBorder="1" applyAlignment="1">
      <alignment vertical="center" wrapText="1"/>
    </xf>
    <xf numFmtId="0" fontId="19" fillId="0" borderId="0" xfId="0" applyFont="1" applyBorder="1" applyAlignment="1">
      <alignment horizontal="center" vertical="center"/>
    </xf>
    <xf numFmtId="204" fontId="19" fillId="0" borderId="0" xfId="0" applyNumberFormat="1" applyFont="1" applyBorder="1" applyAlignment="1">
      <alignment horizontal="center" vertical="center"/>
    </xf>
    <xf numFmtId="189" fontId="19" fillId="0" borderId="0" xfId="0" applyNumberFormat="1" applyFont="1" applyAlignment="1">
      <alignment horizontal="right" vertical="center"/>
    </xf>
    <xf numFmtId="0" fontId="19" fillId="0" borderId="0" xfId="0" applyFont="1" applyAlignment="1">
      <alignment horizontal="right" vertical="center"/>
    </xf>
    <xf numFmtId="0" fontId="6" fillId="0" borderId="94" xfId="0" applyFont="1" applyBorder="1" applyAlignment="1" applyProtection="1">
      <alignment vertical="center"/>
    </xf>
    <xf numFmtId="0" fontId="6" fillId="0" borderId="95" xfId="0" applyFont="1" applyBorder="1" applyAlignment="1" applyProtection="1">
      <alignment vertical="center"/>
    </xf>
    <xf numFmtId="0" fontId="0" fillId="0" borderId="95" xfId="0" applyBorder="1" applyProtection="1"/>
    <xf numFmtId="0" fontId="0" fillId="0" borderId="24" xfId="0" applyBorder="1" applyProtection="1"/>
    <xf numFmtId="0" fontId="6" fillId="0" borderId="97" xfId="0" applyFont="1" applyBorder="1" applyAlignment="1" applyProtection="1">
      <alignment vertical="center"/>
    </xf>
    <xf numFmtId="0" fontId="6" fillId="0" borderId="0" xfId="0" applyFont="1" applyBorder="1" applyAlignment="1" applyProtection="1">
      <alignment vertical="center"/>
    </xf>
    <xf numFmtId="0" fontId="0" fillId="0" borderId="0" xfId="0" applyBorder="1" applyProtection="1"/>
    <xf numFmtId="0" fontId="0" fillId="0" borderId="28" xfId="0" applyBorder="1" applyProtection="1"/>
    <xf numFmtId="0" fontId="69" fillId="0" borderId="0" xfId="0" applyFont="1" applyBorder="1" applyAlignment="1" applyProtection="1">
      <alignment horizontal="center" vertical="center"/>
    </xf>
    <xf numFmtId="0" fontId="6" fillId="0" borderId="19" xfId="0" applyFont="1" applyBorder="1" applyAlignment="1" applyProtection="1">
      <alignment horizontal="center" vertical="center"/>
    </xf>
    <xf numFmtId="0" fontId="6" fillId="0" borderId="0" xfId="0" applyFont="1" applyBorder="1" applyAlignment="1" applyProtection="1">
      <alignment vertical="center" shrinkToFit="1"/>
    </xf>
    <xf numFmtId="0" fontId="56" fillId="0" borderId="19" xfId="0" applyFont="1" applyBorder="1" applyAlignment="1" applyProtection="1">
      <alignment horizontal="center" vertical="center"/>
    </xf>
    <xf numFmtId="0" fontId="56" fillId="0" borderId="49" xfId="0" applyFont="1" applyBorder="1" applyAlignment="1" applyProtection="1">
      <alignment horizontal="center" vertical="center"/>
      <protection locked="0"/>
    </xf>
    <xf numFmtId="0" fontId="6" fillId="0" borderId="97" xfId="0" applyFont="1" applyBorder="1" applyProtection="1"/>
    <xf numFmtId="0" fontId="56" fillId="0" borderId="50" xfId="0" applyFont="1" applyBorder="1" applyAlignment="1" applyProtection="1">
      <alignment vertical="center"/>
      <protection locked="0"/>
    </xf>
    <xf numFmtId="0" fontId="6" fillId="0" borderId="0" xfId="0" applyFont="1" applyBorder="1" applyProtection="1"/>
    <xf numFmtId="0" fontId="34" fillId="0" borderId="0" xfId="0" applyFont="1" applyBorder="1" applyAlignment="1" applyProtection="1">
      <alignment vertical="center"/>
    </xf>
    <xf numFmtId="0" fontId="70" fillId="0" borderId="0" xfId="0" applyFont="1" applyBorder="1" applyAlignment="1" applyProtection="1">
      <alignment horizontal="left" vertical="center" shrinkToFit="1"/>
    </xf>
    <xf numFmtId="0" fontId="71" fillId="0" borderId="0" xfId="0" applyFont="1" applyBorder="1" applyAlignment="1" applyProtection="1">
      <alignment horizontal="left" vertical="center" shrinkToFit="1"/>
    </xf>
    <xf numFmtId="0" fontId="0" fillId="0" borderId="97" xfId="0" applyBorder="1" applyProtection="1"/>
    <xf numFmtId="0" fontId="70" fillId="0" borderId="0" xfId="0" applyFont="1" applyBorder="1" applyAlignment="1" applyProtection="1">
      <alignment horizontal="center" vertical="center"/>
      <protection locked="0"/>
    </xf>
    <xf numFmtId="0" fontId="56" fillId="0" borderId="50" xfId="0" applyFont="1" applyBorder="1" applyAlignment="1" applyProtection="1">
      <alignment horizontal="center" vertical="center"/>
      <protection locked="0"/>
    </xf>
    <xf numFmtId="0" fontId="69" fillId="0" borderId="46" xfId="0" applyFont="1" applyBorder="1" applyAlignment="1" applyProtection="1">
      <alignment horizontal="center"/>
    </xf>
    <xf numFmtId="0" fontId="69" fillId="0" borderId="46" xfId="0" applyFont="1" applyBorder="1" applyAlignment="1" applyProtection="1">
      <alignment horizontal="center" shrinkToFit="1"/>
    </xf>
    <xf numFmtId="0" fontId="70" fillId="0" borderId="0" xfId="0" applyFont="1" applyBorder="1" applyAlignment="1" applyProtection="1">
      <alignment vertical="center" shrinkToFit="1"/>
    </xf>
    <xf numFmtId="0" fontId="0" fillId="0" borderId="0" xfId="0" applyBorder="1" applyAlignment="1" applyProtection="1"/>
    <xf numFmtId="0" fontId="0" fillId="0" borderId="0" xfId="0" applyBorder="1" applyAlignment="1" applyProtection="1">
      <alignment vertical="center"/>
    </xf>
    <xf numFmtId="0" fontId="6" fillId="0" borderId="46" xfId="0" applyFont="1" applyBorder="1" applyAlignment="1" applyProtection="1">
      <alignment horizontal="center"/>
    </xf>
    <xf numFmtId="0" fontId="0" fillId="0" borderId="98" xfId="0" applyBorder="1" applyProtection="1"/>
    <xf numFmtId="0" fontId="0" fillId="0" borderId="99" xfId="0" applyBorder="1" applyProtection="1"/>
    <xf numFmtId="0" fontId="0" fillId="0" borderId="99" xfId="0" applyBorder="1" applyAlignment="1" applyProtection="1"/>
    <xf numFmtId="0" fontId="6" fillId="0" borderId="99" xfId="0" applyFont="1" applyBorder="1" applyAlignment="1" applyProtection="1">
      <alignment vertical="center"/>
    </xf>
    <xf numFmtId="0" fontId="0" fillId="0" borderId="40" xfId="0" applyBorder="1" applyProtection="1"/>
    <xf numFmtId="0" fontId="56" fillId="0" borderId="0" xfId="0" applyFont="1" applyProtection="1">
      <protection locked="0"/>
    </xf>
    <xf numFmtId="0" fontId="3" fillId="3" borderId="46" xfId="0" applyFont="1" applyFill="1" applyBorder="1" applyAlignment="1" applyProtection="1">
      <alignment horizontal="left" vertical="center"/>
      <protection locked="0"/>
    </xf>
    <xf numFmtId="0" fontId="19" fillId="3" borderId="49" xfId="0" applyFont="1" applyFill="1" applyBorder="1" applyAlignment="1" applyProtection="1">
      <alignment horizontal="center" vertical="center"/>
      <protection locked="0"/>
    </xf>
    <xf numFmtId="0" fontId="3" fillId="0" borderId="43" xfId="0" applyFont="1" applyBorder="1" applyAlignment="1" applyProtection="1">
      <alignment vertical="center"/>
      <protection locked="0"/>
    </xf>
    <xf numFmtId="0" fontId="3" fillId="0" borderId="57" xfId="0" applyFont="1" applyBorder="1" applyAlignment="1" applyProtection="1">
      <alignment vertical="center"/>
      <protection locked="0"/>
    </xf>
    <xf numFmtId="0" fontId="20" fillId="0" borderId="57" xfId="0" applyFont="1" applyBorder="1" applyProtection="1">
      <protection locked="0"/>
    </xf>
    <xf numFmtId="0" fontId="20" fillId="0" borderId="44" xfId="0" applyFont="1" applyBorder="1" applyProtection="1">
      <protection locked="0"/>
    </xf>
    <xf numFmtId="0" fontId="20" fillId="0" borderId="19" xfId="0" applyFont="1" applyBorder="1" applyAlignment="1" applyProtection="1">
      <alignment horizontal="center" vertical="center" textRotation="255"/>
      <protection locked="0"/>
    </xf>
    <xf numFmtId="0" fontId="3" fillId="0" borderId="21" xfId="0" applyFont="1" applyBorder="1" applyAlignment="1" applyProtection="1">
      <alignment vertical="center"/>
      <protection locked="0"/>
    </xf>
    <xf numFmtId="0" fontId="3" fillId="0" borderId="46" xfId="0" applyFont="1" applyBorder="1" applyAlignment="1" applyProtection="1">
      <alignment horizontal="center" vertical="center"/>
      <protection locked="0"/>
    </xf>
    <xf numFmtId="0" fontId="20" fillId="0" borderId="0" xfId="0" applyFont="1" applyBorder="1" applyProtection="1">
      <protection locked="0"/>
    </xf>
    <xf numFmtId="0" fontId="20" fillId="0" borderId="46" xfId="0" applyFont="1" applyBorder="1" applyProtection="1">
      <protection locked="0"/>
    </xf>
    <xf numFmtId="0" fontId="20" fillId="0" borderId="19" xfId="0" applyFont="1" applyBorder="1" applyAlignment="1" applyProtection="1">
      <alignment horizontal="center"/>
      <protection locked="0"/>
    </xf>
    <xf numFmtId="0" fontId="19" fillId="3" borderId="21" xfId="0" applyFont="1" applyFill="1" applyBorder="1" applyAlignment="1" applyProtection="1">
      <alignment vertical="center"/>
      <protection locked="0"/>
    </xf>
    <xf numFmtId="0" fontId="19" fillId="3" borderId="0" xfId="0" applyFont="1" applyFill="1" applyBorder="1" applyAlignment="1" applyProtection="1">
      <alignment vertical="center"/>
      <protection locked="0"/>
    </xf>
    <xf numFmtId="0" fontId="19" fillId="3" borderId="46" xfId="0" applyFont="1" applyFill="1" applyBorder="1" applyAlignment="1" applyProtection="1">
      <alignment vertical="center"/>
      <protection locked="0"/>
    </xf>
    <xf numFmtId="0" fontId="3" fillId="3" borderId="21" xfId="0" applyFont="1" applyFill="1" applyBorder="1" applyAlignment="1" applyProtection="1">
      <alignment horizontal="left" vertical="center" shrinkToFit="1"/>
      <protection locked="0"/>
    </xf>
    <xf numFmtId="0" fontId="3" fillId="3" borderId="51" xfId="0" applyFont="1" applyFill="1" applyBorder="1" applyAlignment="1" applyProtection="1">
      <alignment horizontal="left" vertical="top" shrinkToFit="1"/>
      <protection locked="0"/>
    </xf>
    <xf numFmtId="0" fontId="19" fillId="3" borderId="45" xfId="0" applyFont="1" applyFill="1" applyBorder="1" applyAlignment="1" applyProtection="1">
      <alignment horizontal="center" vertical="center" shrinkToFit="1"/>
      <protection locked="0"/>
    </xf>
    <xf numFmtId="0" fontId="27" fillId="3" borderId="0" xfId="0" applyFont="1" applyFill="1" applyBorder="1" applyProtection="1">
      <protection locked="0"/>
    </xf>
    <xf numFmtId="0" fontId="19" fillId="3" borderId="105" xfId="0" applyFont="1" applyFill="1" applyBorder="1" applyAlignment="1" applyProtection="1">
      <alignment horizontal="center" vertical="center"/>
      <protection locked="0"/>
    </xf>
    <xf numFmtId="0" fontId="20" fillId="3" borderId="0" xfId="0" applyFont="1" applyFill="1" applyBorder="1" applyProtection="1">
      <protection locked="0"/>
    </xf>
    <xf numFmtId="0" fontId="19" fillId="3" borderId="50" xfId="0" applyFont="1" applyFill="1" applyBorder="1" applyAlignment="1" applyProtection="1">
      <alignment horizontal="center" vertical="center" shrinkToFit="1"/>
      <protection locked="0"/>
    </xf>
    <xf numFmtId="0" fontId="19" fillId="3" borderId="45" xfId="0" applyFont="1" applyFill="1" applyBorder="1" applyAlignment="1" applyProtection="1">
      <alignment vertical="center" shrinkToFit="1"/>
      <protection locked="0"/>
    </xf>
    <xf numFmtId="0" fontId="3" fillId="0" borderId="0" xfId="0" applyFont="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textRotation="255"/>
      <protection locked="0"/>
    </xf>
    <xf numFmtId="176" fontId="4" fillId="3" borderId="49" xfId="0" applyNumberFormat="1" applyFont="1" applyFill="1" applyBorder="1" applyAlignment="1" applyProtection="1">
      <alignment horizontal="center" vertical="center"/>
      <protection locked="0"/>
    </xf>
    <xf numFmtId="185" fontId="3" fillId="3" borderId="19" xfId="0" applyNumberFormat="1" applyFont="1" applyFill="1" applyBorder="1" applyAlignment="1" applyProtection="1">
      <alignment horizontal="center" vertical="center"/>
      <protection locked="0"/>
    </xf>
    <xf numFmtId="0" fontId="19" fillId="3" borderId="19" xfId="0" applyFont="1" applyFill="1" applyBorder="1" applyAlignment="1" applyProtection="1">
      <alignment horizontal="center" vertical="center" textRotation="255" shrinkToFit="1"/>
      <protection locked="0"/>
    </xf>
    <xf numFmtId="0" fontId="19" fillId="3" borderId="19" xfId="0" applyFont="1" applyFill="1" applyBorder="1" applyAlignment="1" applyProtection="1">
      <alignment horizontal="center" vertical="center"/>
      <protection locked="0"/>
    </xf>
    <xf numFmtId="0" fontId="58" fillId="3" borderId="0" xfId="0" applyFont="1" applyFill="1" applyBorder="1" applyAlignment="1" applyProtection="1">
      <alignment horizontal="center"/>
      <protection locked="0"/>
    </xf>
    <xf numFmtId="0" fontId="3" fillId="3" borderId="46" xfId="0" applyFont="1" applyFill="1" applyBorder="1" applyAlignment="1" applyProtection="1">
      <alignment horizontal="center" vertical="center"/>
      <protection locked="0"/>
    </xf>
    <xf numFmtId="0" fontId="19" fillId="3" borderId="49" xfId="0" applyFont="1" applyFill="1" applyBorder="1" applyAlignment="1" applyProtection="1">
      <alignment horizontal="right" vertical="center"/>
      <protection locked="0"/>
    </xf>
    <xf numFmtId="176" fontId="4" fillId="3" borderId="50" xfId="0" applyNumberFormat="1" applyFont="1" applyFill="1" applyBorder="1" applyAlignment="1" applyProtection="1">
      <alignment horizontal="center" vertical="center" shrinkToFit="1"/>
      <protection locked="0"/>
    </xf>
    <xf numFmtId="0" fontId="19" fillId="3" borderId="50" xfId="0" applyFont="1" applyFill="1" applyBorder="1" applyAlignment="1" applyProtection="1">
      <alignment horizontal="center" vertical="center"/>
      <protection locked="0"/>
    </xf>
    <xf numFmtId="0" fontId="3" fillId="3" borderId="50" xfId="0" applyFont="1" applyFill="1" applyBorder="1" applyAlignment="1" applyProtection="1">
      <alignment horizontal="center" vertical="center"/>
      <protection locked="0"/>
    </xf>
    <xf numFmtId="0" fontId="20" fillId="0" borderId="0" xfId="0" applyFont="1"/>
    <xf numFmtId="0" fontId="3" fillId="3" borderId="46" xfId="0" applyFont="1" applyFill="1" applyBorder="1" applyAlignment="1">
      <alignment horizontal="center" vertical="center"/>
    </xf>
    <xf numFmtId="0" fontId="19" fillId="3" borderId="49" xfId="0" applyFont="1" applyFill="1" applyBorder="1" applyAlignment="1">
      <alignment horizontal="center" vertical="center"/>
    </xf>
    <xf numFmtId="0" fontId="3" fillId="0" borderId="19" xfId="0" applyFont="1" applyBorder="1" applyAlignment="1">
      <alignment horizontal="center" vertical="center"/>
    </xf>
    <xf numFmtId="0" fontId="58" fillId="0" borderId="19" xfId="0" applyFont="1" applyBorder="1" applyAlignment="1">
      <alignment horizontal="center" vertical="center"/>
    </xf>
    <xf numFmtId="0" fontId="3" fillId="0" borderId="49" xfId="0" applyFont="1" applyBorder="1" applyAlignment="1">
      <alignment horizontal="center" vertical="center"/>
    </xf>
    <xf numFmtId="0" fontId="3" fillId="3" borderId="23" xfId="0" applyFont="1" applyFill="1" applyBorder="1" applyAlignment="1">
      <alignment horizontal="left" shrinkToFit="1"/>
    </xf>
    <xf numFmtId="0" fontId="3" fillId="3" borderId="51" xfId="0" applyFont="1" applyFill="1" applyBorder="1" applyAlignment="1">
      <alignment horizontal="left" vertical="top" shrinkToFit="1"/>
    </xf>
    <xf numFmtId="0" fontId="3" fillId="3" borderId="0" xfId="0" applyFont="1" applyFill="1" applyBorder="1"/>
    <xf numFmtId="0" fontId="4" fillId="3" borderId="0" xfId="0" applyFont="1" applyFill="1" applyBorder="1" applyAlignment="1">
      <alignment vertical="center"/>
    </xf>
    <xf numFmtId="0" fontId="20" fillId="3" borderId="0" xfId="0" applyFont="1" applyFill="1" applyBorder="1"/>
    <xf numFmtId="0" fontId="3" fillId="0" borderId="19" xfId="0" applyFont="1" applyBorder="1" applyAlignment="1">
      <alignment horizontal="center" vertical="center" wrapText="1"/>
    </xf>
    <xf numFmtId="0" fontId="72" fillId="0" borderId="19" xfId="0" applyFont="1" applyBorder="1" applyAlignment="1">
      <alignment horizontal="center" vertical="center"/>
    </xf>
    <xf numFmtId="0" fontId="19" fillId="3" borderId="49" xfId="0" applyFont="1" applyFill="1" applyBorder="1" applyAlignment="1">
      <alignment horizontal="center" vertical="center" shrinkToFit="1"/>
    </xf>
    <xf numFmtId="0" fontId="24" fillId="0" borderId="19" xfId="0" applyFont="1" applyBorder="1" applyAlignment="1">
      <alignment horizontal="center" vertical="center"/>
    </xf>
    <xf numFmtId="0" fontId="20" fillId="0" borderId="106" xfId="0" applyFont="1" applyBorder="1" applyAlignment="1">
      <alignment horizontal="center"/>
    </xf>
    <xf numFmtId="0" fontId="3" fillId="0" borderId="106" xfId="0" applyFont="1" applyBorder="1" applyAlignment="1">
      <alignment horizontal="center" vertical="center"/>
    </xf>
    <xf numFmtId="0" fontId="3" fillId="0" borderId="106" xfId="0" applyFont="1" applyBorder="1" applyAlignment="1">
      <alignment horizontal="center" vertical="center" wrapText="1"/>
    </xf>
    <xf numFmtId="178" fontId="19" fillId="3" borderId="45" xfId="0" applyNumberFormat="1" applyFont="1" applyFill="1" applyBorder="1" applyAlignment="1">
      <alignment horizontal="center" vertical="center" shrinkToFit="1"/>
    </xf>
    <xf numFmtId="0" fontId="3" fillId="0" borderId="107" xfId="0" applyFont="1" applyBorder="1" applyAlignment="1">
      <alignment horizontal="center" vertical="center"/>
    </xf>
    <xf numFmtId="0" fontId="3" fillId="0" borderId="50" xfId="0" applyFont="1" applyBorder="1" applyAlignment="1">
      <alignment horizontal="center" vertical="center"/>
    </xf>
    <xf numFmtId="205" fontId="3" fillId="5" borderId="50" xfId="0" applyNumberFormat="1" applyFont="1" applyFill="1" applyBorder="1" applyAlignment="1">
      <alignment horizontal="center" vertical="center"/>
    </xf>
    <xf numFmtId="205" fontId="3" fillId="5" borderId="19" xfId="0" applyNumberFormat="1" applyFont="1" applyFill="1" applyBorder="1" applyAlignment="1">
      <alignment horizontal="center" vertical="center"/>
    </xf>
    <xf numFmtId="0" fontId="19" fillId="3" borderId="105" xfId="0" applyFont="1" applyFill="1" applyBorder="1" applyAlignment="1">
      <alignment horizontal="center" vertical="center"/>
    </xf>
    <xf numFmtId="0" fontId="19" fillId="3" borderId="50" xfId="0" applyFont="1" applyFill="1" applyBorder="1" applyAlignment="1">
      <alignment horizontal="center" vertical="center" shrinkToFit="1"/>
    </xf>
    <xf numFmtId="0" fontId="19" fillId="3" borderId="21" xfId="0" applyFont="1" applyFill="1" applyBorder="1" applyAlignment="1">
      <alignment horizontal="center" vertical="center"/>
    </xf>
    <xf numFmtId="0" fontId="19" fillId="3" borderId="45" xfId="0" applyFont="1" applyFill="1" applyBorder="1" applyAlignment="1">
      <alignment vertical="center"/>
    </xf>
    <xf numFmtId="0" fontId="19" fillId="3" borderId="45" xfId="0" applyFont="1" applyFill="1" applyBorder="1" applyAlignment="1">
      <alignment horizontal="center" vertical="center" shrinkToFit="1"/>
    </xf>
    <xf numFmtId="0" fontId="58" fillId="3" borderId="46" xfId="0" applyFont="1" applyFill="1" applyBorder="1" applyAlignment="1">
      <alignment horizontal="center"/>
    </xf>
    <xf numFmtId="0" fontId="19" fillId="0" borderId="57" xfId="0" applyFont="1" applyBorder="1" applyAlignment="1">
      <alignment vertical="center" shrinkToFit="1"/>
    </xf>
    <xf numFmtId="0" fontId="19" fillId="0" borderId="0" xfId="0" applyFont="1" applyBorder="1" applyAlignment="1">
      <alignment vertical="center" shrinkToFit="1"/>
    </xf>
    <xf numFmtId="0" fontId="6" fillId="3" borderId="46" xfId="0" applyFont="1" applyFill="1" applyBorder="1" applyAlignment="1">
      <alignment horizontal="left" vertical="center"/>
    </xf>
    <xf numFmtId="0" fontId="3" fillId="3" borderId="49" xfId="0" applyFont="1" applyFill="1" applyBorder="1" applyAlignment="1">
      <alignment horizontal="center" vertical="center" shrinkToFit="1"/>
    </xf>
    <xf numFmtId="0" fontId="2" fillId="3" borderId="19" xfId="0" applyFont="1" applyFill="1" applyBorder="1" applyAlignment="1">
      <alignment horizontal="center" vertical="center" textRotation="255"/>
    </xf>
    <xf numFmtId="0" fontId="6" fillId="3" borderId="19" xfId="0" applyFont="1" applyFill="1" applyBorder="1" applyAlignment="1">
      <alignment horizontal="center" vertical="center" textRotation="255"/>
    </xf>
    <xf numFmtId="0" fontId="6" fillId="3" borderId="0" xfId="0" applyFont="1" applyFill="1" applyBorder="1" applyAlignment="1">
      <alignment horizontal="right" vertical="center" textRotation="255"/>
    </xf>
    <xf numFmtId="0" fontId="6" fillId="3" borderId="0" xfId="0" applyFont="1" applyFill="1" applyBorder="1" applyAlignment="1">
      <alignment horizontal="center" vertical="center" textRotation="255"/>
    </xf>
    <xf numFmtId="0" fontId="6" fillId="3" borderId="0" xfId="0" applyFont="1" applyFill="1" applyBorder="1" applyAlignment="1">
      <alignment vertical="center"/>
    </xf>
    <xf numFmtId="0" fontId="2" fillId="3" borderId="19" xfId="0" applyFont="1" applyFill="1" applyBorder="1" applyAlignment="1">
      <alignment horizontal="center" vertical="center"/>
    </xf>
    <xf numFmtId="0" fontId="6" fillId="3" borderId="43" xfId="0" applyFont="1" applyFill="1" applyBorder="1" applyAlignment="1">
      <alignment vertical="center"/>
    </xf>
    <xf numFmtId="0" fontId="6" fillId="3" borderId="57" xfId="0" applyFont="1" applyFill="1" applyBorder="1" applyAlignment="1">
      <alignment vertical="center"/>
    </xf>
    <xf numFmtId="0" fontId="6" fillId="3" borderId="44" xfId="0" applyFont="1" applyFill="1" applyBorder="1" applyAlignment="1">
      <alignment vertical="center"/>
    </xf>
    <xf numFmtId="0" fontId="6" fillId="3" borderId="19" xfId="0" applyFont="1" applyFill="1" applyBorder="1" applyAlignment="1">
      <alignment horizontal="center" vertical="center"/>
    </xf>
    <xf numFmtId="0" fontId="6" fillId="3" borderId="19" xfId="0" applyFont="1" applyFill="1" applyBorder="1" applyAlignment="1">
      <alignment horizontal="center" vertical="center" wrapText="1"/>
    </xf>
    <xf numFmtId="0" fontId="6" fillId="3" borderId="21" xfId="0" applyFont="1" applyFill="1" applyBorder="1" applyAlignment="1">
      <alignment vertical="center"/>
    </xf>
    <xf numFmtId="0" fontId="6" fillId="3" borderId="0" xfId="0" applyFont="1" applyFill="1" applyBorder="1" applyAlignment="1">
      <alignment vertical="center" shrinkToFit="1"/>
    </xf>
    <xf numFmtId="0" fontId="6" fillId="3" borderId="46" xfId="0" applyFont="1" applyFill="1" applyBorder="1" applyAlignment="1">
      <alignment vertical="center"/>
    </xf>
    <xf numFmtId="206" fontId="6" fillId="3" borderId="19" xfId="0" applyNumberFormat="1" applyFont="1" applyFill="1" applyBorder="1" applyAlignment="1">
      <alignment vertical="center"/>
    </xf>
    <xf numFmtId="207" fontId="6" fillId="5" borderId="19" xfId="0" applyNumberFormat="1" applyFont="1" applyFill="1" applyBorder="1" applyAlignment="1">
      <alignment vertical="center"/>
    </xf>
    <xf numFmtId="0" fontId="6" fillId="3" borderId="108" xfId="0" applyFont="1" applyFill="1" applyBorder="1" applyAlignment="1">
      <alignment vertical="center"/>
    </xf>
    <xf numFmtId="0" fontId="6" fillId="3" borderId="109" xfId="0" applyFont="1" applyFill="1" applyBorder="1" applyAlignment="1">
      <alignment vertical="center"/>
    </xf>
    <xf numFmtId="0" fontId="6" fillId="3" borderId="110" xfId="0" applyFont="1" applyFill="1" applyBorder="1" applyAlignment="1">
      <alignment vertical="center"/>
    </xf>
    <xf numFmtId="0" fontId="6" fillId="3" borderId="111" xfId="0" applyFont="1" applyFill="1" applyBorder="1" applyAlignment="1">
      <alignment vertical="center"/>
    </xf>
    <xf numFmtId="0" fontId="6" fillId="3" borderId="112" xfId="0" applyFont="1" applyFill="1" applyBorder="1" applyAlignment="1">
      <alignment vertical="center"/>
    </xf>
    <xf numFmtId="0" fontId="6" fillId="3" borderId="113" xfId="0" applyFont="1" applyFill="1" applyBorder="1" applyAlignment="1">
      <alignment vertical="center"/>
    </xf>
    <xf numFmtId="0" fontId="6" fillId="3" borderId="114" xfId="0" applyFont="1" applyFill="1" applyBorder="1" applyAlignment="1">
      <alignment vertical="center"/>
    </xf>
    <xf numFmtId="0" fontId="6" fillId="3" borderId="0" xfId="0" applyFont="1" applyFill="1" applyBorder="1" applyAlignment="1">
      <alignment horizontal="center"/>
    </xf>
    <xf numFmtId="0" fontId="6" fillId="3" borderId="0" xfId="0" applyFont="1" applyFill="1" applyAlignment="1">
      <alignment horizontal="center"/>
    </xf>
    <xf numFmtId="0" fontId="6" fillId="3" borderId="115" xfId="0" applyFont="1" applyFill="1" applyBorder="1" applyAlignment="1">
      <alignment vertical="center"/>
    </xf>
    <xf numFmtId="0" fontId="6" fillId="3" borderId="116" xfId="0" applyFont="1" applyFill="1" applyBorder="1" applyAlignment="1">
      <alignment vertical="center"/>
    </xf>
    <xf numFmtId="0" fontId="6" fillId="3" borderId="117" xfId="0" applyFont="1" applyFill="1" applyBorder="1" applyAlignment="1">
      <alignment vertical="center"/>
    </xf>
    <xf numFmtId="0" fontId="6" fillId="3" borderId="118" xfId="0" applyFont="1" applyFill="1" applyBorder="1" applyAlignment="1">
      <alignment vertical="center"/>
    </xf>
    <xf numFmtId="0" fontId="6" fillId="3" borderId="119" xfId="0" applyFont="1" applyFill="1" applyBorder="1" applyAlignment="1">
      <alignment vertical="center"/>
    </xf>
    <xf numFmtId="0" fontId="3" fillId="3" borderId="120" xfId="0" applyFont="1" applyFill="1" applyBorder="1" applyAlignment="1">
      <alignment horizontal="center" vertical="center" shrinkToFit="1"/>
    </xf>
    <xf numFmtId="206" fontId="6" fillId="3" borderId="118" xfId="0" applyNumberFormat="1" applyFont="1" applyFill="1" applyBorder="1" applyAlignment="1">
      <alignment vertical="center"/>
    </xf>
    <xf numFmtId="0" fontId="3" fillId="3" borderId="105"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46" xfId="0" applyFont="1" applyFill="1" applyBorder="1" applyAlignment="1">
      <alignment horizontal="center" vertical="center" shrinkToFit="1"/>
    </xf>
    <xf numFmtId="0" fontId="3" fillId="3" borderId="45" xfId="0" applyFont="1" applyFill="1" applyBorder="1" applyAlignment="1">
      <alignment horizontal="center" vertical="center" shrinkToFit="1"/>
    </xf>
    <xf numFmtId="0" fontId="6" fillId="3" borderId="121" xfId="0" applyFont="1" applyFill="1" applyBorder="1" applyAlignment="1">
      <alignment vertical="center"/>
    </xf>
    <xf numFmtId="0" fontId="6" fillId="3" borderId="47" xfId="0" applyFont="1" applyFill="1" applyBorder="1" applyAlignment="1">
      <alignment horizontal="center" vertical="center" shrinkToFit="1"/>
    </xf>
    <xf numFmtId="0" fontId="6" fillId="3" borderId="47" xfId="0" applyFont="1" applyFill="1" applyBorder="1" applyAlignment="1">
      <alignment horizontal="center" vertical="center"/>
    </xf>
    <xf numFmtId="180" fontId="6" fillId="3" borderId="19" xfId="0" applyNumberFormat="1" applyFont="1" applyFill="1" applyBorder="1" applyAlignment="1">
      <alignment horizontal="center" vertical="center"/>
    </xf>
    <xf numFmtId="0" fontId="0" fillId="3" borderId="19" xfId="0" applyFont="1" applyFill="1" applyBorder="1" applyAlignment="1">
      <alignment horizontal="center" vertical="center" textRotation="255"/>
    </xf>
    <xf numFmtId="0" fontId="56" fillId="3" borderId="46" xfId="0" applyFont="1" applyFill="1" applyBorder="1" applyAlignment="1">
      <alignment horizontal="center"/>
    </xf>
    <xf numFmtId="0" fontId="56" fillId="3" borderId="19" xfId="0" applyFont="1" applyFill="1" applyBorder="1" applyAlignment="1">
      <alignment horizontal="center" vertical="center" shrinkToFit="1"/>
    </xf>
    <xf numFmtId="0" fontId="6" fillId="3" borderId="49" xfId="0" applyFont="1" applyFill="1" applyBorder="1" applyAlignment="1">
      <alignment horizontal="center" vertical="center"/>
    </xf>
    <xf numFmtId="0" fontId="6" fillId="3" borderId="49" xfId="0" applyFont="1" applyFill="1" applyBorder="1" applyAlignment="1">
      <alignment horizontal="right" vertical="center"/>
    </xf>
    <xf numFmtId="0" fontId="6" fillId="3" borderId="0" xfId="0" applyFont="1" applyFill="1" applyBorder="1"/>
    <xf numFmtId="0" fontId="6" fillId="3" borderId="50" xfId="0" applyFont="1" applyFill="1" applyBorder="1" applyAlignment="1">
      <alignment horizontal="center" vertical="center"/>
    </xf>
    <xf numFmtId="0" fontId="0" fillId="3" borderId="0" xfId="0" applyFill="1" applyBorder="1"/>
    <xf numFmtId="0" fontId="6" fillId="3" borderId="50" xfId="0" applyFont="1" applyFill="1" applyBorder="1" applyAlignment="1">
      <alignment vertical="center"/>
    </xf>
    <xf numFmtId="0" fontId="3" fillId="3" borderId="57" xfId="0" applyFont="1" applyFill="1" applyBorder="1" applyAlignment="1">
      <alignment horizontal="center" vertical="center" shrinkToFit="1"/>
    </xf>
    <xf numFmtId="178" fontId="3" fillId="3" borderId="0" xfId="0" applyNumberFormat="1" applyFont="1" applyFill="1" applyBorder="1" applyAlignment="1">
      <alignment horizontal="center" vertical="center"/>
    </xf>
    <xf numFmtId="0" fontId="3" fillId="3" borderId="0" xfId="0" applyFont="1" applyFill="1" applyBorder="1" applyAlignment="1">
      <alignment horizontal="center" vertical="center"/>
    </xf>
    <xf numFmtId="0" fontId="3" fillId="3" borderId="0" xfId="0" applyFont="1" applyFill="1" applyBorder="1" applyAlignment="1">
      <alignment vertical="center"/>
    </xf>
    <xf numFmtId="0" fontId="3" fillId="3" borderId="0" xfId="0" applyFont="1" applyFill="1" applyBorder="1" applyAlignment="1">
      <alignment horizontal="center" vertical="center" shrinkToFit="1"/>
    </xf>
    <xf numFmtId="0" fontId="3" fillId="0" borderId="0" xfId="0" applyFont="1"/>
    <xf numFmtId="0" fontId="3" fillId="0" borderId="0" xfId="0" applyFont="1" applyBorder="1" applyAlignment="1">
      <alignment horizontal="center"/>
    </xf>
    <xf numFmtId="0" fontId="3" fillId="0" borderId="0" xfId="0" applyFont="1" applyBorder="1" applyAlignment="1">
      <alignment horizontal="left"/>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58" fillId="0" borderId="0" xfId="0" applyFont="1" applyBorder="1" applyAlignment="1">
      <alignment horizontal="center"/>
    </xf>
    <xf numFmtId="0" fontId="58" fillId="0" borderId="0" xfId="0" applyFont="1" applyAlignment="1">
      <alignment horizontal="center"/>
    </xf>
    <xf numFmtId="0" fontId="3" fillId="0" borderId="47" xfId="0" applyFont="1" applyBorder="1" applyAlignment="1">
      <alignment horizontal="left" vertical="center"/>
    </xf>
    <xf numFmtId="0" fontId="3" fillId="0" borderId="93" xfId="0" applyFont="1" applyBorder="1" applyAlignment="1">
      <alignment horizontal="left" vertical="center"/>
    </xf>
    <xf numFmtId="0" fontId="3" fillId="0" borderId="19" xfId="0" applyFont="1" applyBorder="1" applyAlignment="1">
      <alignment horizontal="right" vertical="center"/>
    </xf>
    <xf numFmtId="0" fontId="3" fillId="0" borderId="45" xfId="0" applyFont="1" applyBorder="1" applyAlignment="1">
      <alignment horizontal="center" vertical="center"/>
    </xf>
    <xf numFmtId="0" fontId="3" fillId="0" borderId="0" xfId="0" applyFont="1" applyAlignment="1">
      <alignment horizontal="left"/>
    </xf>
    <xf numFmtId="176" fontId="20" fillId="0" borderId="0" xfId="0" applyNumberFormat="1" applyFont="1" applyBorder="1" applyAlignment="1">
      <alignment horizontal="center"/>
    </xf>
    <xf numFmtId="0" fontId="3" fillId="0" borderId="23" xfId="0" applyFont="1" applyBorder="1" applyAlignment="1">
      <alignment vertical="center"/>
    </xf>
    <xf numFmtId="0" fontId="3" fillId="0" borderId="59" xfId="0" applyFont="1" applyBorder="1" applyAlignment="1">
      <alignment vertical="center"/>
    </xf>
    <xf numFmtId="0" fontId="3" fillId="0" borderId="51" xfId="0" applyFont="1" applyBorder="1" applyAlignment="1">
      <alignment vertical="center"/>
    </xf>
    <xf numFmtId="0" fontId="3" fillId="3" borderId="0" xfId="11" applyFont="1" applyFill="1" applyAlignment="1" applyProtection="1">
      <alignment vertical="top"/>
      <protection locked="0"/>
    </xf>
    <xf numFmtId="0" fontId="3" fillId="3" borderId="0" xfId="11" applyFont="1" applyFill="1" applyAlignment="1" applyProtection="1">
      <alignment vertical="top"/>
    </xf>
    <xf numFmtId="0" fontId="3" fillId="3" borderId="0" xfId="11" applyFont="1" applyFill="1" applyBorder="1" applyAlignment="1" applyProtection="1">
      <alignment horizontal="distributed" vertical="distributed" wrapText="1"/>
    </xf>
    <xf numFmtId="0" fontId="58" fillId="3" borderId="0" xfId="11" applyFont="1" applyFill="1" applyBorder="1" applyAlignment="1" applyProtection="1">
      <alignment horizontal="center"/>
    </xf>
    <xf numFmtId="180" fontId="3" fillId="3" borderId="0" xfId="11" applyNumberFormat="1" applyFont="1" applyFill="1" applyBorder="1" applyAlignment="1" applyProtection="1">
      <alignment horizontal="distributed"/>
      <protection locked="0"/>
    </xf>
    <xf numFmtId="0" fontId="3" fillId="3" borderId="0" xfId="11" applyFont="1" applyFill="1" applyAlignment="1" applyProtection="1">
      <alignment horizontal="distributed" vertical="top"/>
      <protection locked="0"/>
    </xf>
    <xf numFmtId="0" fontId="3" fillId="3" borderId="0" xfId="11" applyFont="1" applyFill="1" applyBorder="1" applyAlignment="1" applyProtection="1">
      <alignment horizontal="right"/>
    </xf>
    <xf numFmtId="0" fontId="3" fillId="3" borderId="0" xfId="11" applyFont="1" applyFill="1" applyAlignment="1" applyProtection="1">
      <protection locked="0"/>
    </xf>
    <xf numFmtId="0" fontId="3" fillId="3" borderId="0" xfId="11" applyFont="1" applyFill="1" applyAlignment="1" applyProtection="1">
      <alignment horizontal="distributed"/>
      <protection locked="0"/>
    </xf>
    <xf numFmtId="0" fontId="3" fillId="3" borderId="0" xfId="11" applyFont="1" applyFill="1" applyBorder="1" applyAlignment="1" applyProtection="1">
      <alignment horizontal="distributed" vertical="distributed" wrapText="1"/>
      <protection locked="0"/>
    </xf>
    <xf numFmtId="0" fontId="6" fillId="3" borderId="0" xfId="0" applyFont="1" applyFill="1" applyBorder="1" applyAlignment="1" applyProtection="1">
      <alignment horizontal="distributed"/>
    </xf>
    <xf numFmtId="0" fontId="0" fillId="3" borderId="0" xfId="0" applyFill="1" applyBorder="1" applyAlignment="1" applyProtection="1">
      <alignment horizontal="distributed"/>
    </xf>
    <xf numFmtId="0" fontId="0" fillId="3" borderId="0" xfId="0" applyFill="1" applyAlignment="1" applyProtection="1">
      <alignment horizontal="distributed"/>
    </xf>
    <xf numFmtId="0" fontId="0" fillId="3" borderId="0" xfId="0" applyFill="1" applyBorder="1" applyAlignment="1" applyProtection="1">
      <alignment horizontal="distributed"/>
      <protection locked="0"/>
    </xf>
    <xf numFmtId="0" fontId="3" fillId="3" borderId="0" xfId="11" applyFont="1" applyFill="1" applyBorder="1" applyAlignment="1" applyProtection="1">
      <alignment horizontal="distributed"/>
    </xf>
    <xf numFmtId="0" fontId="19" fillId="3" borderId="0" xfId="11" applyFont="1" applyFill="1" applyBorder="1" applyAlignment="1" applyProtection="1">
      <alignment shrinkToFit="1"/>
    </xf>
    <xf numFmtId="0" fontId="19" fillId="3" borderId="0" xfId="11" applyFont="1" applyFill="1" applyBorder="1" applyAlignment="1" applyProtection="1">
      <alignment vertical="top" shrinkToFit="1"/>
    </xf>
    <xf numFmtId="0" fontId="3" fillId="3" borderId="0" xfId="11" applyFont="1" applyFill="1" applyBorder="1" applyAlignment="1" applyProtection="1">
      <alignment horizontal="center"/>
      <protection locked="0"/>
    </xf>
    <xf numFmtId="0" fontId="19" fillId="3" borderId="0" xfId="11" applyFont="1" applyFill="1" applyBorder="1" applyAlignment="1" applyProtection="1">
      <alignment horizontal="right" vertical="top"/>
    </xf>
    <xf numFmtId="0" fontId="3" fillId="3" borderId="0" xfId="11" applyFont="1" applyFill="1" applyAlignment="1" applyProtection="1">
      <alignment horizontal="right" vertical="center"/>
    </xf>
    <xf numFmtId="0" fontId="0" fillId="3" borderId="0" xfId="0" applyFill="1" applyAlignment="1" applyProtection="1">
      <alignment horizontal="right"/>
    </xf>
    <xf numFmtId="180" fontId="3" fillId="3" borderId="0" xfId="11" applyNumberFormat="1" applyFont="1" applyFill="1" applyAlignment="1" applyProtection="1">
      <alignment horizontal="distributed" vertical="center"/>
    </xf>
    <xf numFmtId="0" fontId="3" fillId="3" borderId="0" xfId="11" applyFont="1" applyFill="1" applyAlignment="1" applyProtection="1">
      <alignment horizontal="distributed" vertical="center"/>
    </xf>
    <xf numFmtId="0" fontId="0" fillId="3" borderId="0" xfId="0" applyFill="1" applyAlignment="1" applyProtection="1"/>
    <xf numFmtId="0" fontId="19" fillId="3" borderId="0" xfId="11" applyFont="1" applyFill="1" applyBorder="1" applyAlignment="1" applyProtection="1">
      <alignment horizontal="left"/>
    </xf>
    <xf numFmtId="0" fontId="2" fillId="3" borderId="0" xfId="0" applyFont="1" applyFill="1" applyAlignment="1" applyProtection="1">
      <alignment horizontal="right"/>
    </xf>
    <xf numFmtId="0" fontId="19" fillId="3" borderId="0" xfId="11" applyFont="1" applyFill="1" applyBorder="1" applyAlignment="1" applyProtection="1">
      <alignment horizontal="left" vertical="top" shrinkToFit="1"/>
    </xf>
    <xf numFmtId="176" fontId="19" fillId="3" borderId="0" xfId="11" applyNumberFormat="1" applyFont="1" applyFill="1" applyBorder="1" applyAlignment="1" applyProtection="1">
      <alignment horizontal="right" vertical="center"/>
    </xf>
    <xf numFmtId="176" fontId="19" fillId="3" borderId="0" xfId="11" applyNumberFormat="1" applyFont="1" applyFill="1" applyAlignment="1" applyProtection="1">
      <alignment vertical="center"/>
      <protection locked="0"/>
    </xf>
    <xf numFmtId="0" fontId="3" fillId="3" borderId="0" xfId="11" applyFont="1" applyFill="1" applyAlignment="1" applyProtection="1">
      <alignment vertical="center"/>
      <protection locked="0"/>
    </xf>
    <xf numFmtId="0" fontId="24" fillId="3" borderId="0" xfId="11" applyFont="1" applyFill="1" applyProtection="1">
      <protection locked="0"/>
    </xf>
    <xf numFmtId="0" fontId="20" fillId="3" borderId="0" xfId="0" applyFont="1" applyFill="1" applyAlignment="1" applyProtection="1">
      <alignment vertical="center"/>
      <protection locked="0"/>
    </xf>
    <xf numFmtId="0" fontId="68" fillId="3" borderId="0" xfId="0" applyFont="1" applyFill="1" applyBorder="1" applyAlignment="1" applyProtection="1">
      <alignment horizontal="right"/>
    </xf>
    <xf numFmtId="0" fontId="68" fillId="3" borderId="0" xfId="0" applyFont="1" applyFill="1" applyAlignment="1" applyProtection="1"/>
    <xf numFmtId="0" fontId="73" fillId="3" borderId="0" xfId="0" applyFont="1" applyFill="1" applyBorder="1" applyAlignment="1" applyProtection="1"/>
    <xf numFmtId="0" fontId="68" fillId="3" borderId="0" xfId="0" applyFont="1" applyFill="1" applyAlignment="1" applyProtection="1">
      <alignment vertical="center"/>
    </xf>
    <xf numFmtId="0" fontId="68" fillId="3" borderId="0" xfId="0" applyFont="1" applyFill="1" applyAlignment="1" applyProtection="1">
      <protection locked="0"/>
    </xf>
    <xf numFmtId="0" fontId="68" fillId="3" borderId="0" xfId="0" applyFont="1" applyFill="1" applyBorder="1" applyAlignment="1" applyProtection="1">
      <alignment horizontal="left" vertical="distributed" wrapText="1"/>
      <protection locked="0"/>
    </xf>
    <xf numFmtId="0" fontId="68" fillId="3" borderId="0" xfId="0" applyFont="1" applyFill="1" applyBorder="1" applyAlignment="1" applyProtection="1">
      <alignment horizontal="left" vertical="center"/>
      <protection locked="0"/>
    </xf>
    <xf numFmtId="0" fontId="68" fillId="3" borderId="0" xfId="0" applyFont="1" applyFill="1" applyAlignment="1" applyProtection="1">
      <alignment horizontal="distributed" vertical="center"/>
      <protection locked="0"/>
    </xf>
    <xf numFmtId="0" fontId="68" fillId="3" borderId="0" xfId="0" applyFont="1" applyFill="1" applyBorder="1" applyAlignment="1" applyProtection="1">
      <alignment horizontal="center" vertical="center"/>
      <protection locked="0"/>
    </xf>
    <xf numFmtId="0" fontId="68" fillId="3" borderId="0" xfId="0" applyFont="1" applyFill="1" applyAlignment="1" applyProtection="1">
      <alignment horizontal="distributed"/>
      <protection locked="0"/>
    </xf>
    <xf numFmtId="0" fontId="68" fillId="3" borderId="0" xfId="0" applyFont="1" applyFill="1" applyBorder="1" applyAlignment="1" applyProtection="1">
      <alignment horizontal="center"/>
    </xf>
    <xf numFmtId="0" fontId="68" fillId="3" borderId="0" xfId="0" applyFont="1" applyFill="1" applyAlignment="1" applyProtection="1">
      <alignment horizontal="right"/>
    </xf>
    <xf numFmtId="0" fontId="68" fillId="3" borderId="0" xfId="0" applyFont="1" applyFill="1" applyAlignment="1" applyProtection="1">
      <alignment vertical="center"/>
      <protection locked="0"/>
    </xf>
    <xf numFmtId="0" fontId="3" fillId="3" borderId="0" xfId="0" applyFont="1" applyFill="1" applyAlignment="1" applyProtection="1">
      <alignment vertical="center"/>
    </xf>
    <xf numFmtId="38" fontId="19" fillId="3" borderId="46" xfId="1" applyFont="1" applyFill="1" applyBorder="1" applyAlignment="1" applyProtection="1">
      <alignment horizontal="center"/>
    </xf>
    <xf numFmtId="0" fontId="68" fillId="3" borderId="0" xfId="0" applyFont="1" applyFill="1" applyBorder="1" applyAlignment="1" applyProtection="1">
      <protection locked="0"/>
    </xf>
    <xf numFmtId="0" fontId="68" fillId="3" borderId="0" xfId="0" applyFont="1" applyFill="1" applyBorder="1" applyAlignment="1" applyProtection="1">
      <alignment vertical="center"/>
      <protection locked="0"/>
    </xf>
    <xf numFmtId="180" fontId="68" fillId="3" borderId="0" xfId="0" applyNumberFormat="1" applyFont="1" applyFill="1" applyBorder="1" applyAlignment="1" applyProtection="1">
      <alignment horizontal="distributed" vertical="center"/>
    </xf>
    <xf numFmtId="197" fontId="68" fillId="3" borderId="0" xfId="0" applyNumberFormat="1" applyFont="1" applyFill="1" applyAlignment="1" applyProtection="1">
      <alignment horizontal="center" vertical="center"/>
      <protection locked="0"/>
    </xf>
    <xf numFmtId="0" fontId="68" fillId="3" borderId="0" xfId="0" applyFont="1" applyFill="1" applyAlignment="1" applyProtection="1">
      <alignment horizontal="right"/>
      <protection locked="0"/>
    </xf>
    <xf numFmtId="0" fontId="68" fillId="3" borderId="0" xfId="0" applyFont="1" applyFill="1" applyBorder="1" applyAlignment="1" applyProtection="1">
      <alignment horizontal="center" vertical="center"/>
    </xf>
    <xf numFmtId="201" fontId="68" fillId="3" borderId="0" xfId="0" applyNumberFormat="1" applyFont="1" applyFill="1" applyBorder="1" applyAlignment="1" applyProtection="1">
      <alignment horizontal="center" vertical="center"/>
    </xf>
    <xf numFmtId="201" fontId="68" fillId="3" borderId="0" xfId="0" applyNumberFormat="1" applyFont="1" applyFill="1" applyBorder="1" applyAlignment="1" applyProtection="1">
      <alignment horizontal="right" vertical="center"/>
      <protection locked="0"/>
    </xf>
    <xf numFmtId="180" fontId="68" fillId="3" borderId="0" xfId="0" applyNumberFormat="1" applyFont="1" applyFill="1" applyBorder="1" applyAlignment="1" applyProtection="1">
      <alignment horizontal="center" vertical="center"/>
    </xf>
    <xf numFmtId="0" fontId="68" fillId="3" borderId="0" xfId="0" applyFont="1" applyFill="1" applyAlignment="1" applyProtection="1">
      <alignment horizontal="center" vertical="center"/>
    </xf>
    <xf numFmtId="176" fontId="68" fillId="3" borderId="0" xfId="0" applyNumberFormat="1" applyFont="1" applyFill="1" applyBorder="1" applyAlignment="1" applyProtection="1">
      <alignment horizontal="center" vertical="center"/>
    </xf>
    <xf numFmtId="176" fontId="3" fillId="3" borderId="0" xfId="0" applyNumberFormat="1" applyFont="1" applyFill="1" applyAlignment="1" applyProtection="1">
      <alignment vertical="center"/>
    </xf>
    <xf numFmtId="38" fontId="68" fillId="3" borderId="0" xfId="0" applyNumberFormat="1" applyFont="1" applyFill="1" applyAlignment="1" applyProtection="1">
      <alignment vertical="center"/>
      <protection locked="0"/>
    </xf>
    <xf numFmtId="0" fontId="68" fillId="3" borderId="0" xfId="0" applyFont="1" applyFill="1" applyBorder="1" applyAlignment="1" applyProtection="1">
      <alignment horizontal="left" shrinkToFit="1"/>
      <protection locked="0"/>
    </xf>
    <xf numFmtId="0" fontId="20" fillId="3" borderId="0" xfId="0" applyFont="1" applyFill="1" applyAlignment="1" applyProtection="1"/>
    <xf numFmtId="0" fontId="68" fillId="3" borderId="0" xfId="0" applyFont="1" applyFill="1" applyAlignment="1" applyProtection="1">
      <alignment horizontal="center"/>
      <protection locked="0"/>
    </xf>
    <xf numFmtId="0" fontId="20" fillId="4"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xf numFmtId="0" fontId="3" fillId="0" borderId="0" xfId="0" applyFont="1" applyBorder="1" applyAlignment="1">
      <alignment horizontal="center" vertical="center"/>
    </xf>
    <xf numFmtId="0" fontId="20" fillId="3" borderId="0" xfId="0" applyFont="1" applyFill="1" applyBorder="1" applyAlignment="1">
      <alignment horizontal="left" vertical="center"/>
    </xf>
    <xf numFmtId="0" fontId="3" fillId="3" borderId="0" xfId="0" applyFont="1" applyFill="1" applyBorder="1" applyAlignment="1">
      <alignment horizontal="right" vertical="center"/>
    </xf>
    <xf numFmtId="0" fontId="24" fillId="3" borderId="0" xfId="0" applyFont="1" applyFill="1" applyBorder="1" applyAlignment="1">
      <alignment horizontal="center" vertical="center"/>
    </xf>
    <xf numFmtId="0" fontId="3" fillId="3" borderId="0" xfId="0" applyFont="1" applyFill="1" applyBorder="1" applyAlignment="1">
      <alignment horizontal="left" vertical="center"/>
    </xf>
    <xf numFmtId="0" fontId="20" fillId="4" borderId="0" xfId="0" applyFont="1" applyFill="1" applyBorder="1" applyAlignment="1">
      <alignment horizontal="right" vertical="center"/>
    </xf>
    <xf numFmtId="0" fontId="3" fillId="3" borderId="5" xfId="0" applyFont="1" applyFill="1" applyBorder="1" applyAlignment="1">
      <alignment horizontal="center" vertical="center"/>
    </xf>
    <xf numFmtId="0" fontId="3" fillId="3" borderId="6" xfId="0" applyFont="1" applyFill="1" applyBorder="1" applyAlignment="1" applyProtection="1">
      <alignment vertical="center" shrinkToFit="1"/>
      <protection locked="0"/>
    </xf>
    <xf numFmtId="0" fontId="3" fillId="3" borderId="7" xfId="0" applyFont="1" applyFill="1" applyBorder="1" applyAlignment="1" applyProtection="1">
      <alignment vertical="center" shrinkToFit="1"/>
      <protection locked="0"/>
    </xf>
    <xf numFmtId="0" fontId="20" fillId="6" borderId="0" xfId="0" applyFont="1" applyFill="1" applyBorder="1" applyAlignment="1" applyProtection="1">
      <alignment vertical="center"/>
      <protection locked="0"/>
    </xf>
    <xf numFmtId="0" fontId="3" fillId="3" borderId="79" xfId="0" applyFont="1" applyFill="1" applyBorder="1" applyAlignment="1">
      <alignment horizontal="center" vertical="center"/>
    </xf>
    <xf numFmtId="0" fontId="3" fillId="3" borderId="20" xfId="0" applyFont="1" applyFill="1" applyBorder="1" applyAlignment="1" applyProtection="1">
      <alignment horizontal="center" vertical="center" shrinkToFit="1"/>
      <protection locked="0"/>
    </xf>
    <xf numFmtId="0" fontId="3" fillId="3" borderId="22" xfId="0" applyFont="1" applyFill="1" applyBorder="1" applyAlignment="1" applyProtection="1">
      <alignment horizontal="center" vertical="center" shrinkToFit="1"/>
      <protection locked="0"/>
    </xf>
    <xf numFmtId="0" fontId="3" fillId="3" borderId="0" xfId="0" applyFont="1" applyFill="1" applyBorder="1" applyAlignment="1">
      <alignment wrapText="1"/>
    </xf>
    <xf numFmtId="190" fontId="3" fillId="3" borderId="0" xfId="0" applyNumberFormat="1" applyFont="1" applyFill="1" applyBorder="1" applyAlignment="1" applyProtection="1">
      <protection locked="0"/>
    </xf>
    <xf numFmtId="190" fontId="3" fillId="3" borderId="0" xfId="0" applyNumberFormat="1" applyFont="1" applyFill="1" applyBorder="1" applyAlignment="1" applyProtection="1">
      <alignment horizontal="right"/>
      <protection locked="0"/>
    </xf>
    <xf numFmtId="0" fontId="3" fillId="3" borderId="0" xfId="0" applyFont="1" applyFill="1" applyBorder="1" applyAlignment="1">
      <alignment horizontal="center" wrapText="1"/>
    </xf>
    <xf numFmtId="0" fontId="3" fillId="3" borderId="20" xfId="0" applyFont="1" applyFill="1" applyBorder="1" applyAlignment="1" applyProtection="1">
      <alignment vertical="center" shrinkToFit="1"/>
      <protection locked="0"/>
    </xf>
    <xf numFmtId="0" fontId="3" fillId="3" borderId="22" xfId="0" applyFont="1" applyFill="1" applyBorder="1" applyAlignment="1" applyProtection="1">
      <alignment vertical="center" shrinkToFit="1"/>
      <protection locked="0"/>
    </xf>
    <xf numFmtId="0" fontId="3" fillId="3" borderId="0" xfId="0" applyFont="1" applyFill="1" applyBorder="1" applyAlignment="1">
      <alignment horizontal="left" wrapText="1"/>
    </xf>
    <xf numFmtId="0" fontId="3" fillId="3" borderId="122" xfId="0" applyFont="1" applyFill="1" applyBorder="1" applyAlignment="1">
      <alignment horizontal="center" vertical="center"/>
    </xf>
    <xf numFmtId="0" fontId="3" fillId="3" borderId="123" xfId="0" applyFont="1" applyFill="1" applyBorder="1" applyAlignment="1" applyProtection="1">
      <alignment vertical="center" shrinkToFit="1"/>
      <protection locked="0"/>
    </xf>
    <xf numFmtId="0" fontId="3" fillId="3" borderId="124" xfId="0" applyFont="1" applyFill="1" applyBorder="1" applyAlignment="1" applyProtection="1">
      <alignment vertical="center" shrinkToFit="1"/>
      <protection locked="0"/>
    </xf>
    <xf numFmtId="0" fontId="20" fillId="0" borderId="0" xfId="0" applyFont="1" applyBorder="1" applyAlignment="1">
      <alignment vertical="center" wrapText="1"/>
    </xf>
    <xf numFmtId="0" fontId="3" fillId="0" borderId="0" xfId="0" applyFont="1" applyBorder="1" applyAlignment="1">
      <alignment vertical="center" wrapText="1"/>
    </xf>
    <xf numFmtId="0" fontId="3" fillId="0" borderId="0" xfId="0" applyFont="1" applyBorder="1" applyAlignment="1">
      <alignment wrapText="1"/>
    </xf>
    <xf numFmtId="0" fontId="28" fillId="0" borderId="0" xfId="0" applyFont="1" applyBorder="1" applyAlignment="1">
      <alignment vertical="center"/>
    </xf>
    <xf numFmtId="0" fontId="20" fillId="0" borderId="0" xfId="0" applyFont="1" applyBorder="1" applyAlignment="1" applyProtection="1">
      <alignment vertical="center"/>
      <protection locked="0"/>
    </xf>
    <xf numFmtId="0" fontId="3" fillId="0" borderId="0" xfId="0" applyFont="1" applyBorder="1" applyAlignment="1" applyProtection="1">
      <protection locked="0"/>
    </xf>
    <xf numFmtId="0" fontId="20" fillId="0" borderId="0" xfId="0" applyFont="1" applyBorder="1" applyAlignment="1" applyProtection="1">
      <alignment horizontal="center" vertical="center"/>
      <protection locked="0"/>
    </xf>
    <xf numFmtId="0" fontId="3" fillId="0" borderId="0" xfId="0" applyFont="1" applyBorder="1" applyAlignment="1" applyProtection="1">
      <alignment horizontal="center"/>
      <protection locked="0"/>
    </xf>
    <xf numFmtId="0" fontId="4" fillId="0" borderId="0" xfId="0" applyFont="1"/>
    <xf numFmtId="0" fontId="4" fillId="3" borderId="14" xfId="0" applyFont="1" applyFill="1" applyBorder="1" applyAlignment="1">
      <alignment vertical="center"/>
    </xf>
    <xf numFmtId="0" fontId="4" fillId="3" borderId="33" xfId="0" applyFont="1" applyFill="1" applyBorder="1" applyAlignment="1">
      <alignment vertical="center"/>
    </xf>
    <xf numFmtId="0" fontId="4" fillId="0" borderId="13" xfId="0" applyFont="1" applyBorder="1"/>
    <xf numFmtId="0" fontId="4" fillId="3" borderId="0" xfId="0" applyFont="1" applyFill="1"/>
    <xf numFmtId="0" fontId="4" fillId="3" borderId="20" xfId="0" applyFont="1" applyFill="1" applyBorder="1" applyAlignment="1">
      <alignment horizontal="center" vertical="center"/>
    </xf>
    <xf numFmtId="0" fontId="4" fillId="3" borderId="8" xfId="0" applyFont="1" applyFill="1" applyBorder="1" applyAlignment="1">
      <alignment horizontal="distributed" vertical="center"/>
    </xf>
    <xf numFmtId="0" fontId="4" fillId="3" borderId="125" xfId="0" applyFont="1" applyFill="1" applyBorder="1" applyAlignment="1">
      <alignment vertical="center"/>
    </xf>
    <xf numFmtId="0" fontId="4" fillId="3" borderId="126" xfId="0" applyFont="1" applyFill="1" applyBorder="1" applyAlignment="1">
      <alignment vertical="center"/>
    </xf>
    <xf numFmtId="0" fontId="4" fillId="3" borderId="9" xfId="0" applyFont="1" applyFill="1" applyBorder="1" applyAlignment="1"/>
    <xf numFmtId="0" fontId="4" fillId="3" borderId="20" xfId="0" applyFont="1" applyFill="1" applyBorder="1" applyAlignment="1">
      <alignment horizontal="center" vertical="center" shrinkToFit="1"/>
    </xf>
    <xf numFmtId="0" fontId="4" fillId="3" borderId="13" xfId="0" applyFont="1" applyFill="1" applyBorder="1" applyAlignment="1"/>
    <xf numFmtId="0" fontId="20" fillId="3" borderId="125" xfId="0" applyFont="1" applyFill="1" applyBorder="1" applyAlignment="1">
      <alignment horizontal="left"/>
    </xf>
    <xf numFmtId="0" fontId="20" fillId="3" borderId="126" xfId="0" applyFont="1" applyFill="1" applyBorder="1" applyAlignment="1">
      <alignment horizontal="left" vertical="center"/>
    </xf>
    <xf numFmtId="208" fontId="20" fillId="3" borderId="9" xfId="0" applyNumberFormat="1" applyFont="1" applyFill="1" applyBorder="1" applyAlignment="1">
      <alignment horizontal="left" vertical="center"/>
    </xf>
    <xf numFmtId="176" fontId="20" fillId="3" borderId="9" xfId="0" applyNumberFormat="1" applyFont="1" applyFill="1" applyBorder="1" applyAlignment="1">
      <alignment horizontal="left" vertical="center"/>
    </xf>
    <xf numFmtId="176" fontId="20" fillId="3" borderId="8" xfId="0" applyNumberFormat="1" applyFont="1" applyFill="1" applyBorder="1" applyAlignment="1">
      <alignment horizontal="distributed" vertical="center"/>
    </xf>
    <xf numFmtId="0" fontId="4" fillId="3" borderId="10" xfId="0" applyFont="1" applyFill="1" applyBorder="1"/>
    <xf numFmtId="176" fontId="20" fillId="3" borderId="8" xfId="0" applyNumberFormat="1" applyFont="1" applyFill="1" applyBorder="1" applyAlignment="1">
      <alignment horizontal="left" vertical="center"/>
    </xf>
    <xf numFmtId="0" fontId="4" fillId="3" borderId="14" xfId="0" applyFont="1" applyFill="1" applyBorder="1"/>
    <xf numFmtId="0" fontId="4" fillId="3" borderId="127" xfId="0" applyFont="1" applyFill="1" applyBorder="1"/>
    <xf numFmtId="0" fontId="4" fillId="3" borderId="128" xfId="0" applyFont="1" applyFill="1" applyBorder="1"/>
    <xf numFmtId="0" fontId="4" fillId="3" borderId="33" xfId="0" applyFont="1" applyFill="1" applyBorder="1"/>
    <xf numFmtId="3" fontId="39" fillId="3" borderId="128" xfId="0" applyNumberFormat="1" applyFont="1" applyFill="1" applyBorder="1" applyAlignment="1">
      <alignment horizontal="center" vertical="center" textRotation="255"/>
    </xf>
    <xf numFmtId="0" fontId="39" fillId="3" borderId="129" xfId="0" applyFont="1" applyFill="1" applyBorder="1" applyAlignment="1">
      <alignment horizontal="center" vertical="center" textRotation="255"/>
    </xf>
    <xf numFmtId="0" fontId="3" fillId="3" borderId="30" xfId="0" applyFont="1" applyFill="1" applyBorder="1" applyAlignment="1">
      <alignment horizontal="left"/>
    </xf>
    <xf numFmtId="0" fontId="39" fillId="3" borderId="20" xfId="0" applyFont="1" applyFill="1" applyBorder="1" applyAlignment="1">
      <alignment horizontal="distributed" vertical="center"/>
    </xf>
    <xf numFmtId="0" fontId="39" fillId="3" borderId="20" xfId="0" applyFont="1" applyFill="1" applyBorder="1" applyAlignment="1">
      <alignment horizontal="distributed" vertical="top"/>
    </xf>
    <xf numFmtId="178" fontId="39" fillId="3" borderId="20" xfId="0" applyNumberFormat="1" applyFont="1" applyFill="1" applyBorder="1" applyAlignment="1">
      <alignment horizontal="left" vertical="center" shrinkToFit="1"/>
    </xf>
    <xf numFmtId="178" fontId="39" fillId="3" borderId="128" xfId="0" applyNumberFormat="1" applyFont="1" applyFill="1" applyBorder="1" applyAlignment="1">
      <alignment horizontal="left" vertical="top" shrinkToFit="1"/>
    </xf>
    <xf numFmtId="178" fontId="39" fillId="3" borderId="130" xfId="0" applyNumberFormat="1" applyFont="1" applyFill="1" applyBorder="1" applyAlignment="1">
      <alignment horizontal="left" vertical="top" shrinkToFit="1"/>
    </xf>
    <xf numFmtId="0" fontId="39" fillId="3" borderId="129" xfId="0" applyFont="1" applyFill="1" applyBorder="1" applyAlignment="1">
      <alignment horizontal="left" vertical="top" shrinkToFit="1"/>
    </xf>
    <xf numFmtId="178" fontId="52" fillId="3" borderId="128" xfId="0" applyNumberFormat="1" applyFont="1" applyFill="1" applyBorder="1" applyAlignment="1">
      <alignment horizontal="left" vertical="center" wrapText="1" shrinkToFit="1"/>
    </xf>
    <xf numFmtId="178" fontId="52" fillId="3" borderId="33" xfId="0" applyNumberFormat="1" applyFont="1" applyFill="1" applyBorder="1" applyAlignment="1">
      <alignment horizontal="right" vertical="center" wrapText="1" shrinkToFit="1"/>
    </xf>
    <xf numFmtId="0" fontId="4" fillId="3" borderId="0" xfId="0" applyFont="1" applyFill="1" applyAlignment="1">
      <alignment shrinkToFit="1"/>
    </xf>
    <xf numFmtId="178" fontId="52" fillId="3" borderId="126" xfId="0" applyNumberFormat="1" applyFont="1" applyFill="1" applyBorder="1" applyAlignment="1">
      <alignment horizontal="right" vertical="center" wrapText="1" shrinkToFit="1"/>
    </xf>
    <xf numFmtId="0" fontId="52" fillId="3" borderId="14" xfId="0" applyFont="1" applyFill="1" applyBorder="1" applyAlignment="1">
      <alignment vertical="top" wrapText="1"/>
    </xf>
    <xf numFmtId="0" fontId="52" fillId="3" borderId="0" xfId="0" applyFont="1" applyFill="1" applyAlignment="1">
      <alignment vertical="top" wrapText="1"/>
    </xf>
    <xf numFmtId="0" fontId="52" fillId="3" borderId="125" xfId="0" applyFont="1" applyFill="1" applyBorder="1" applyAlignment="1">
      <alignment vertical="top" wrapText="1"/>
    </xf>
    <xf numFmtId="0" fontId="4" fillId="3" borderId="125" xfId="0" applyFont="1" applyFill="1" applyBorder="1"/>
    <xf numFmtId="0" fontId="39" fillId="3" borderId="128" xfId="0" applyFont="1" applyFill="1" applyBorder="1" applyAlignment="1">
      <alignment horizontal="center" vertical="center" textRotation="255"/>
    </xf>
    <xf numFmtId="178" fontId="52" fillId="3" borderId="128" xfId="0" applyNumberFormat="1" applyFont="1" applyFill="1" applyBorder="1" applyAlignment="1">
      <alignment horizontal="left" vertical="center" wrapText="1"/>
    </xf>
    <xf numFmtId="0" fontId="4" fillId="3" borderId="0" xfId="0" applyFont="1" applyFill="1" applyAlignment="1">
      <alignment horizontal="left"/>
    </xf>
    <xf numFmtId="0" fontId="4" fillId="3" borderId="0" xfId="0" applyFont="1" applyFill="1" applyBorder="1" applyAlignment="1">
      <alignment horizontal="distributed"/>
    </xf>
    <xf numFmtId="0" fontId="4" fillId="3" borderId="8" xfId="0" applyFont="1" applyFill="1" applyBorder="1" applyAlignment="1">
      <alignment horizontal="distributed"/>
    </xf>
    <xf numFmtId="0" fontId="23" fillId="3" borderId="0" xfId="0" applyFont="1" applyFill="1"/>
    <xf numFmtId="0" fontId="4" fillId="3" borderId="8" xfId="0" applyFont="1" applyFill="1" applyBorder="1" applyAlignment="1"/>
    <xf numFmtId="0" fontId="20" fillId="3" borderId="0" xfId="0" applyFont="1" applyFill="1" applyBorder="1" applyAlignment="1">
      <alignment horizontal="left" shrinkToFit="1"/>
    </xf>
    <xf numFmtId="0" fontId="20" fillId="3" borderId="8" xfId="0" applyFont="1" applyFill="1" applyBorder="1" applyAlignment="1">
      <alignment horizontal="left" shrinkToFit="1"/>
    </xf>
    <xf numFmtId="0" fontId="43" fillId="0" borderId="0" xfId="0" applyFont="1" applyAlignment="1"/>
    <xf numFmtId="0" fontId="74" fillId="0" borderId="0" xfId="0" applyFont="1" applyAlignment="1">
      <alignment horizontal="center"/>
    </xf>
    <xf numFmtId="0" fontId="4" fillId="0" borderId="0" xfId="0" applyFont="1" applyBorder="1" applyAlignment="1">
      <alignment shrinkToFit="1"/>
    </xf>
    <xf numFmtId="0" fontId="44" fillId="3" borderId="0" xfId="0" applyFont="1" applyFill="1" applyBorder="1" applyAlignment="1" applyProtection="1">
      <alignment horizontal="center" vertical="center"/>
    </xf>
    <xf numFmtId="0" fontId="19" fillId="3" borderId="0" xfId="0" applyFont="1" applyFill="1" applyBorder="1" applyAlignment="1" applyProtection="1">
      <alignment horizontal="left" vertical="center"/>
    </xf>
    <xf numFmtId="0" fontId="75" fillId="3" borderId="0" xfId="0" applyFont="1" applyFill="1" applyBorder="1" applyAlignment="1" applyProtection="1">
      <alignment horizontal="left" vertical="center"/>
    </xf>
    <xf numFmtId="0" fontId="75" fillId="3" borderId="0" xfId="0" applyFont="1" applyFill="1" applyBorder="1" applyAlignment="1" applyProtection="1">
      <alignment vertical="center"/>
      <protection locked="0"/>
    </xf>
    <xf numFmtId="0" fontId="3" fillId="3" borderId="46" xfId="0" applyFont="1" applyFill="1" applyBorder="1" applyAlignment="1" applyProtection="1">
      <alignment horizontal="center"/>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5" xfId="0" applyFont="1" applyBorder="1" applyAlignment="1" applyProtection="1">
      <alignment horizontal="center" vertical="center" shrinkToFit="1"/>
    </xf>
    <xf numFmtId="178" fontId="3" fillId="0" borderId="7" xfId="0" applyNumberFormat="1" applyFont="1" applyBorder="1" applyAlignment="1" applyProtection="1">
      <alignment horizontal="center" vertical="center" shrinkToFit="1"/>
    </xf>
    <xf numFmtId="0" fontId="3" fillId="0" borderId="7" xfId="0" applyFont="1" applyBorder="1" applyAlignment="1" applyProtection="1">
      <alignment horizontal="center" vertical="center" shrinkToFit="1"/>
    </xf>
    <xf numFmtId="0" fontId="3" fillId="0" borderId="49" xfId="0" applyFont="1" applyBorder="1" applyAlignment="1" applyProtection="1">
      <alignment horizontal="center" vertical="center" wrapText="1"/>
    </xf>
    <xf numFmtId="0" fontId="3" fillId="0" borderId="131" xfId="0" applyFont="1" applyBorder="1" applyAlignment="1" applyProtection="1">
      <alignment horizontal="center" vertical="center" wrapText="1"/>
    </xf>
    <xf numFmtId="0" fontId="76" fillId="3" borderId="74" xfId="0" applyFont="1" applyFill="1" applyBorder="1" applyAlignment="1" applyProtection="1">
      <alignment horizontal="left" wrapText="1"/>
      <protection locked="0"/>
    </xf>
    <xf numFmtId="0" fontId="51" fillId="3" borderId="0" xfId="0" applyFont="1" applyFill="1" applyBorder="1" applyAlignment="1" applyProtection="1">
      <alignment horizontal="left" wrapText="1"/>
      <protection locked="0"/>
    </xf>
    <xf numFmtId="0" fontId="23" fillId="3" borderId="0" xfId="0" applyFont="1" applyFill="1" applyBorder="1" applyAlignment="1" applyProtection="1">
      <alignment horizontal="left" wrapText="1"/>
      <protection locked="0"/>
    </xf>
    <xf numFmtId="0" fontId="77" fillId="3" borderId="0" xfId="0" applyFont="1" applyFill="1" applyBorder="1" applyAlignment="1" applyProtection="1">
      <alignment horizontal="left"/>
      <protection locked="0"/>
    </xf>
    <xf numFmtId="0" fontId="23" fillId="3" borderId="0" xfId="0" applyFont="1" applyFill="1" applyBorder="1" applyAlignment="1" applyProtection="1">
      <alignment horizontal="left" vertical="center"/>
      <protection locked="0"/>
    </xf>
    <xf numFmtId="0" fontId="77" fillId="3" borderId="0" xfId="0" applyFont="1" applyFill="1" applyBorder="1" applyAlignment="1" applyProtection="1">
      <alignment horizontal="left" vertical="center"/>
      <protection locked="0"/>
    </xf>
    <xf numFmtId="0" fontId="3" fillId="3" borderId="5"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1" xfId="0" applyFont="1" applyFill="1" applyBorder="1" applyAlignment="1" applyProtection="1">
      <alignment horizontal="left"/>
    </xf>
    <xf numFmtId="0" fontId="20" fillId="3" borderId="0" xfId="0" applyFont="1" applyFill="1" applyBorder="1" applyAlignment="1" applyProtection="1">
      <alignment horizontal="left" vertical="center"/>
    </xf>
    <xf numFmtId="0" fontId="20" fillId="3" borderId="0" xfId="0" applyFont="1" applyFill="1" applyBorder="1" applyAlignment="1" applyProtection="1">
      <alignment shrinkToFit="1"/>
      <protection locked="0"/>
    </xf>
    <xf numFmtId="0" fontId="20" fillId="3" borderId="0" xfId="0" applyFont="1" applyFill="1" applyBorder="1" applyAlignment="1" applyProtection="1">
      <alignment horizontal="left" shrinkToFit="1"/>
      <protection locked="0"/>
    </xf>
    <xf numFmtId="0" fontId="3" fillId="3" borderId="0" xfId="0" applyFont="1" applyFill="1" applyBorder="1" applyAlignment="1" applyProtection="1">
      <alignment vertical="center" shrinkToFit="1"/>
      <protection locked="0"/>
    </xf>
    <xf numFmtId="0" fontId="20" fillId="3" borderId="0" xfId="0" applyFont="1" applyFill="1" applyBorder="1" applyAlignment="1" applyProtection="1">
      <alignment horizontal="left" vertical="center" shrinkToFit="1"/>
      <protection locked="0"/>
    </xf>
    <xf numFmtId="0" fontId="77" fillId="3" borderId="0" xfId="0" applyFont="1" applyFill="1" applyBorder="1" applyAlignment="1" applyProtection="1">
      <alignment horizontal="left" wrapText="1"/>
      <protection locked="0"/>
    </xf>
    <xf numFmtId="0" fontId="3" fillId="0" borderId="132" xfId="0" applyFont="1" applyBorder="1" applyAlignment="1" applyProtection="1">
      <alignment horizontal="center" vertical="center" wrapText="1"/>
    </xf>
    <xf numFmtId="0" fontId="75" fillId="3" borderId="0" xfId="0" applyFont="1" applyFill="1" applyBorder="1" applyAlignment="1" applyProtection="1">
      <alignment vertical="center"/>
    </xf>
    <xf numFmtId="0" fontId="75" fillId="3" borderId="0" xfId="0" applyFont="1" applyFill="1" applyBorder="1" applyAlignment="1" applyProtection="1">
      <alignment horizontal="right" wrapText="1"/>
    </xf>
    <xf numFmtId="176" fontId="75" fillId="3" borderId="0" xfId="0" applyNumberFormat="1" applyFont="1" applyFill="1" applyBorder="1" applyAlignment="1" applyProtection="1">
      <alignment vertical="center"/>
    </xf>
    <xf numFmtId="176" fontId="75" fillId="3" borderId="0" xfId="0" applyNumberFormat="1" applyFont="1" applyFill="1" applyBorder="1" applyAlignment="1" applyProtection="1">
      <alignment horizontal="right" vertical="center"/>
    </xf>
    <xf numFmtId="0" fontId="3" fillId="3" borderId="0" xfId="0" applyFont="1" applyFill="1" applyBorder="1" applyAlignment="1" applyProtection="1">
      <alignment horizontal="left" shrinkToFit="1"/>
    </xf>
    <xf numFmtId="0" fontId="75" fillId="3" borderId="0" xfId="0" applyFont="1" applyFill="1" applyBorder="1" applyAlignment="1" applyProtection="1">
      <alignment vertical="center" wrapText="1"/>
    </xf>
    <xf numFmtId="0" fontId="75" fillId="3" borderId="0" xfId="0" applyFont="1" applyFill="1" applyBorder="1" applyAlignment="1" applyProtection="1"/>
    <xf numFmtId="176" fontId="3" fillId="3" borderId="0" xfId="0" applyNumberFormat="1" applyFont="1" applyFill="1" applyBorder="1" applyAlignment="1" applyProtection="1">
      <alignment horizontal="distributed" vertical="center"/>
    </xf>
    <xf numFmtId="0" fontId="3" fillId="0" borderId="22" xfId="0" applyFont="1" applyBorder="1" applyAlignment="1" applyProtection="1">
      <alignment horizontal="center" vertical="center"/>
      <protection locked="0"/>
    </xf>
    <xf numFmtId="178" fontId="3" fillId="0" borderId="79" xfId="0" applyNumberFormat="1" applyFont="1" applyBorder="1" applyAlignment="1" applyProtection="1">
      <alignment horizontal="center" vertical="center" shrinkToFit="1"/>
    </xf>
    <xf numFmtId="3" fontId="3" fillId="0" borderId="22" xfId="0" applyNumberFormat="1" applyFont="1" applyBorder="1" applyAlignment="1" applyProtection="1">
      <alignment horizontal="center" vertical="center" shrinkToFit="1"/>
    </xf>
    <xf numFmtId="0" fontId="3" fillId="3" borderId="79" xfId="0" applyFont="1" applyFill="1" applyBorder="1" applyAlignment="1" applyProtection="1">
      <alignment horizontal="center" vertical="center" wrapText="1"/>
      <protection locked="0"/>
    </xf>
    <xf numFmtId="0" fontId="3" fillId="3" borderId="22" xfId="0" applyFont="1" applyFill="1" applyBorder="1" applyAlignment="1" applyProtection="1">
      <alignment horizontal="center" vertical="center" wrapText="1"/>
      <protection locked="0"/>
    </xf>
    <xf numFmtId="0" fontId="4" fillId="3" borderId="0" xfId="0" applyFont="1" applyFill="1" applyAlignment="1" applyProtection="1">
      <alignment horizontal="left"/>
      <protection locked="0"/>
    </xf>
    <xf numFmtId="0" fontId="3" fillId="3" borderId="0" xfId="0" applyFont="1" applyFill="1" applyBorder="1" applyAlignment="1" applyProtection="1">
      <alignment wrapText="1"/>
    </xf>
    <xf numFmtId="176" fontId="3" fillId="3" borderId="0" xfId="0" applyNumberFormat="1" applyFont="1" applyFill="1" applyBorder="1" applyAlignment="1" applyProtection="1">
      <alignment vertical="center"/>
    </xf>
    <xf numFmtId="0" fontId="3" fillId="3" borderId="0" xfId="0" applyFont="1" applyFill="1" applyBorder="1" applyAlignment="1" applyProtection="1">
      <alignment shrinkToFit="1"/>
    </xf>
    <xf numFmtId="0" fontId="3" fillId="0" borderId="79" xfId="0" applyFont="1" applyBorder="1" applyAlignment="1" applyProtection="1">
      <alignment horizontal="center" vertical="center" shrinkToFit="1"/>
    </xf>
    <xf numFmtId="0" fontId="3" fillId="0" borderId="22" xfId="0" applyFont="1" applyBorder="1" applyAlignment="1" applyProtection="1">
      <alignment horizontal="center" vertical="center" shrinkToFit="1"/>
    </xf>
    <xf numFmtId="0" fontId="46" fillId="3" borderId="0" xfId="0" applyFont="1" applyFill="1" applyBorder="1" applyAlignment="1" applyProtection="1">
      <alignment vertical="center"/>
    </xf>
    <xf numFmtId="0" fontId="20" fillId="3" borderId="0" xfId="0" applyFont="1" applyFill="1" applyBorder="1" applyAlignment="1" applyProtection="1">
      <alignment wrapText="1"/>
      <protection locked="0"/>
    </xf>
    <xf numFmtId="209" fontId="3" fillId="0" borderId="82" xfId="0" applyNumberFormat="1" applyFont="1" applyBorder="1" applyAlignment="1" applyProtection="1">
      <alignment horizontal="center" vertical="center" shrinkToFit="1"/>
    </xf>
    <xf numFmtId="210" fontId="3" fillId="0" borderId="78" xfId="1" applyNumberFormat="1" applyFont="1" applyBorder="1" applyAlignment="1" applyProtection="1">
      <alignment horizontal="center" vertical="center" shrinkToFit="1"/>
    </xf>
    <xf numFmtId="209" fontId="3" fillId="0" borderId="83" xfId="1" applyNumberFormat="1" applyFont="1" applyBorder="1" applyAlignment="1" applyProtection="1">
      <alignment horizontal="center" vertical="center" wrapText="1"/>
      <protection locked="0"/>
    </xf>
    <xf numFmtId="209" fontId="3" fillId="3" borderId="82" xfId="0" applyNumberFormat="1" applyFont="1" applyFill="1" applyBorder="1" applyAlignment="1" applyProtection="1">
      <alignment horizontal="right" vertical="center" wrapText="1"/>
      <protection locked="0"/>
    </xf>
    <xf numFmtId="210" fontId="3" fillId="3" borderId="78" xfId="1" applyNumberFormat="1" applyFont="1" applyFill="1" applyBorder="1" applyAlignment="1" applyProtection="1">
      <alignment horizontal="center" wrapText="1"/>
      <protection locked="0"/>
    </xf>
    <xf numFmtId="0" fontId="4" fillId="3" borderId="0" xfId="0" applyFont="1" applyFill="1" applyBorder="1" applyAlignment="1" applyProtection="1">
      <alignment vertical="center"/>
    </xf>
    <xf numFmtId="178" fontId="3" fillId="0" borderId="79" xfId="0" applyNumberFormat="1" applyFont="1" applyBorder="1" applyAlignment="1" applyProtection="1">
      <alignment horizontal="left" vertical="center" shrinkToFit="1"/>
    </xf>
    <xf numFmtId="178" fontId="3" fillId="0" borderId="20" xfId="0" applyNumberFormat="1" applyFont="1" applyBorder="1" applyAlignment="1" applyProtection="1">
      <alignment horizontal="left" vertical="center" shrinkToFit="1"/>
    </xf>
    <xf numFmtId="178" fontId="3" fillId="0" borderId="22" xfId="0" applyNumberFormat="1" applyFont="1" applyBorder="1" applyAlignment="1" applyProtection="1">
      <alignment horizontal="left" vertical="center" shrinkToFit="1"/>
    </xf>
    <xf numFmtId="0" fontId="4" fillId="0" borderId="50" xfId="0" applyFont="1" applyBorder="1" applyAlignment="1" applyProtection="1">
      <alignment horizontal="left" vertical="center" wrapText="1"/>
      <protection locked="0"/>
    </xf>
    <xf numFmtId="0" fontId="3" fillId="3" borderId="20" xfId="0" applyFont="1" applyFill="1" applyBorder="1" applyAlignment="1" applyProtection="1">
      <alignment horizontal="center" vertical="center" wrapText="1"/>
      <protection locked="0"/>
    </xf>
    <xf numFmtId="190" fontId="3" fillId="3" borderId="0" xfId="0" applyNumberFormat="1" applyFont="1" applyFill="1" applyBorder="1" applyAlignment="1" applyProtection="1">
      <alignment horizontal="center" vertical="center"/>
    </xf>
    <xf numFmtId="0" fontId="3" fillId="3" borderId="0" xfId="0" applyFont="1" applyFill="1" applyBorder="1" applyAlignment="1" applyProtection="1">
      <alignment horizontal="center" vertical="center" wrapText="1"/>
      <protection locked="0"/>
    </xf>
    <xf numFmtId="0" fontId="75" fillId="3" borderId="0" xfId="0" applyFont="1" applyFill="1" applyBorder="1" applyAlignment="1" applyProtection="1">
      <alignment horizontal="center" shrinkToFit="1"/>
      <protection locked="0"/>
    </xf>
    <xf numFmtId="0" fontId="3" fillId="0" borderId="133" xfId="0" applyFont="1" applyBorder="1" applyAlignment="1" applyProtection="1">
      <alignment horizontal="center" vertical="center"/>
      <protection locked="0"/>
    </xf>
    <xf numFmtId="178" fontId="3" fillId="0" borderId="133" xfId="0" applyNumberFormat="1" applyFont="1" applyBorder="1" applyAlignment="1" applyProtection="1">
      <alignment horizontal="center" vertical="center" shrinkToFit="1"/>
    </xf>
    <xf numFmtId="0" fontId="3" fillId="3" borderId="133" xfId="0" applyFont="1" applyFill="1" applyBorder="1" applyAlignment="1" applyProtection="1">
      <alignment horizontal="center" vertical="center" wrapText="1"/>
      <protection locked="0"/>
    </xf>
    <xf numFmtId="0" fontId="3" fillId="3" borderId="0" xfId="0" applyFont="1" applyFill="1" applyBorder="1" applyAlignment="1" applyProtection="1">
      <alignment horizontal="left" vertical="center"/>
      <protection locked="0"/>
    </xf>
    <xf numFmtId="0" fontId="20" fillId="0" borderId="0" xfId="0" applyFont="1" applyBorder="1" applyAlignment="1" applyProtection="1">
      <alignment horizontal="left" vertical="center"/>
      <protection locked="0"/>
    </xf>
    <xf numFmtId="0" fontId="19" fillId="0" borderId="0" xfId="0" applyFont="1" applyBorder="1" applyAlignment="1" applyProtection="1">
      <alignment horizontal="left" vertical="center" wrapText="1"/>
      <protection locked="0"/>
    </xf>
    <xf numFmtId="0" fontId="23" fillId="0" borderId="0" xfId="0" applyFont="1" applyBorder="1" applyAlignment="1" applyProtection="1">
      <alignment vertical="top" wrapText="1"/>
      <protection locked="0"/>
    </xf>
    <xf numFmtId="0" fontId="23" fillId="0" borderId="0" xfId="0" applyFont="1" applyBorder="1" applyAlignment="1" applyProtection="1">
      <alignment vertical="center" wrapText="1"/>
      <protection locked="0"/>
    </xf>
    <xf numFmtId="0" fontId="24" fillId="3" borderId="0" xfId="0" applyFont="1" applyFill="1" applyAlignment="1" applyProtection="1"/>
    <xf numFmtId="0" fontId="3" fillId="3" borderId="0" xfId="0" applyFont="1" applyFill="1" applyBorder="1" applyAlignment="1" applyProtection="1">
      <alignment horizontal="right" vertical="top" wrapText="1"/>
    </xf>
    <xf numFmtId="180" fontId="3" fillId="3" borderId="0" xfId="0" applyNumberFormat="1" applyFont="1" applyFill="1" applyBorder="1" applyAlignment="1" applyProtection="1">
      <alignment horizontal="left" vertical="distributed" wrapText="1"/>
    </xf>
    <xf numFmtId="0" fontId="3" fillId="3" borderId="19" xfId="0" applyFont="1" applyFill="1" applyBorder="1" applyAlignment="1" applyProtection="1">
      <alignment horizontal="center" vertical="center" wrapText="1"/>
      <protection locked="0"/>
    </xf>
    <xf numFmtId="0" fontId="20" fillId="3" borderId="47" xfId="0" applyFont="1" applyFill="1" applyBorder="1" applyAlignment="1" applyProtection="1">
      <alignment horizontal="left"/>
      <protection locked="0"/>
    </xf>
    <xf numFmtId="0" fontId="20" fillId="3" borderId="93" xfId="0" applyFont="1" applyFill="1" applyBorder="1" applyAlignment="1" applyProtection="1">
      <alignment horizontal="center"/>
      <protection locked="0"/>
    </xf>
    <xf numFmtId="0" fontId="3" fillId="3" borderId="48" xfId="0" applyFont="1" applyFill="1" applyBorder="1" applyAlignment="1" applyProtection="1">
      <alignment horizontal="center"/>
      <protection locked="0"/>
    </xf>
    <xf numFmtId="0" fontId="4" fillId="3" borderId="21" xfId="0" applyFont="1" applyFill="1" applyBorder="1" applyAlignment="1" applyProtection="1">
      <alignment horizontal="left"/>
    </xf>
    <xf numFmtId="0" fontId="24" fillId="3" borderId="0" xfId="0" applyFont="1" applyFill="1" applyBorder="1" applyAlignment="1" applyProtection="1">
      <alignment horizontal="distributed"/>
    </xf>
    <xf numFmtId="0" fontId="3" fillId="3" borderId="49" xfId="0" applyFont="1" applyFill="1" applyBorder="1" applyAlignment="1" applyProtection="1">
      <alignment horizontal="center" vertical="center" wrapText="1"/>
    </xf>
    <xf numFmtId="0" fontId="3" fillId="3" borderId="43" xfId="0" applyFont="1" applyFill="1" applyBorder="1" applyAlignment="1" applyProtection="1">
      <alignment horizontal="center" vertical="center"/>
    </xf>
    <xf numFmtId="0" fontId="3" fillId="3" borderId="0" xfId="0" applyFont="1" applyFill="1" applyAlignment="1" applyProtection="1">
      <alignment horizontal="left"/>
    </xf>
    <xf numFmtId="193" fontId="20" fillId="3" borderId="0" xfId="0" applyNumberFormat="1" applyFont="1" applyFill="1" applyBorder="1" applyAlignment="1" applyProtection="1">
      <alignment horizontal="right"/>
      <protection locked="0"/>
    </xf>
    <xf numFmtId="0" fontId="3" fillId="3" borderId="0" xfId="0" applyFont="1" applyFill="1" applyBorder="1" applyAlignment="1" applyProtection="1">
      <alignment vertical="distributed" wrapText="1"/>
    </xf>
    <xf numFmtId="0" fontId="20" fillId="3" borderId="0" xfId="0" applyFont="1" applyFill="1" applyAlignment="1" applyProtection="1">
      <alignment horizontal="distributed"/>
    </xf>
    <xf numFmtId="0" fontId="24" fillId="3" borderId="0" xfId="0" applyFont="1" applyFill="1" applyBorder="1" applyAlignment="1" applyProtection="1">
      <alignment horizontal="center"/>
      <protection locked="0"/>
    </xf>
    <xf numFmtId="0" fontId="35" fillId="3" borderId="0" xfId="0" applyFont="1" applyFill="1" applyAlignment="1" applyProtection="1">
      <alignment horizontal="center"/>
      <protection locked="0"/>
    </xf>
    <xf numFmtId="0" fontId="3" fillId="3" borderId="0" xfId="0" applyFont="1" applyFill="1" applyBorder="1" applyAlignment="1" applyProtection="1">
      <alignment horizontal="left" vertical="distributed" wrapText="1"/>
      <protection locked="0"/>
    </xf>
    <xf numFmtId="180" fontId="3" fillId="3" borderId="0" xfId="0" applyNumberFormat="1" applyFont="1" applyFill="1" applyAlignment="1" applyProtection="1">
      <alignment vertical="distributed" wrapText="1"/>
      <protection locked="0"/>
    </xf>
    <xf numFmtId="180" fontId="3" fillId="3" borderId="0" xfId="0" applyNumberFormat="1" applyFont="1" applyFill="1" applyBorder="1" applyAlignment="1" applyProtection="1">
      <alignment horizontal="center" vertical="distributed" wrapText="1"/>
      <protection locked="0"/>
    </xf>
    <xf numFmtId="0" fontId="4" fillId="3" borderId="0" xfId="0" applyFont="1" applyFill="1" applyAlignment="1" applyProtection="1">
      <alignment horizontal="left"/>
      <protection locked="0"/>
    </xf>
    <xf numFmtId="0" fontId="4" fillId="3" borderId="0" xfId="0" applyFont="1" applyFill="1" applyBorder="1" applyAlignment="1" applyProtection="1">
      <alignment horizontal="left" vertical="top" wrapText="1"/>
      <protection locked="0"/>
    </xf>
    <xf numFmtId="0" fontId="3" fillId="3" borderId="0" xfId="0" applyFont="1" applyFill="1" applyAlignment="1" applyProtection="1">
      <alignment horizontal="center"/>
      <protection locked="0"/>
    </xf>
    <xf numFmtId="176" fontId="3" fillId="3" borderId="0" xfId="0" applyNumberFormat="1" applyFont="1" applyFill="1" applyBorder="1" applyAlignment="1" applyProtection="1">
      <alignment horizontal="center"/>
      <protection locked="0"/>
    </xf>
    <xf numFmtId="192" fontId="3" fillId="3" borderId="0" xfId="0" applyNumberFormat="1" applyFont="1" applyFill="1" applyBorder="1" applyAlignment="1" applyProtection="1">
      <alignment horizontal="center"/>
      <protection locked="0"/>
    </xf>
    <xf numFmtId="0" fontId="3" fillId="3" borderId="0" xfId="0" applyFont="1" applyFill="1" applyBorder="1" applyAlignment="1" applyProtection="1">
      <alignment vertical="top"/>
      <protection locked="0"/>
    </xf>
    <xf numFmtId="192" fontId="3" fillId="3" borderId="0" xfId="0" applyNumberFormat="1" applyFont="1" applyFill="1" applyBorder="1" applyAlignment="1" applyProtection="1">
      <alignment horizontal="left"/>
      <protection locked="0"/>
    </xf>
    <xf numFmtId="192" fontId="3" fillId="3" borderId="0" xfId="0" applyNumberFormat="1" applyFont="1" applyFill="1" applyAlignment="1" applyProtection="1">
      <protection locked="0"/>
    </xf>
    <xf numFmtId="0" fontId="3" fillId="3" borderId="0" xfId="0" applyFont="1" applyFill="1" applyBorder="1" applyAlignment="1" applyProtection="1">
      <alignment horizontal="center" shrinkToFit="1"/>
    </xf>
    <xf numFmtId="0" fontId="19" fillId="3" borderId="19" xfId="11" applyFont="1" applyFill="1" applyBorder="1" applyAlignment="1" applyProtection="1">
      <alignment horizontal="center" vertical="center"/>
    </xf>
    <xf numFmtId="0" fontId="19" fillId="3" borderId="47" xfId="11" applyFont="1" applyFill="1" applyBorder="1" applyAlignment="1" applyProtection="1">
      <alignment horizontal="center"/>
      <protection locked="0"/>
    </xf>
    <xf numFmtId="0" fontId="19" fillId="3" borderId="93" xfId="11" applyFont="1" applyFill="1" applyBorder="1" applyAlignment="1" applyProtection="1">
      <alignment horizontal="center"/>
      <protection locked="0"/>
    </xf>
    <xf numFmtId="0" fontId="19" fillId="3" borderId="48" xfId="11" applyFont="1" applyFill="1" applyBorder="1" applyAlignment="1" applyProtection="1">
      <alignment horizontal="center"/>
      <protection locked="0"/>
    </xf>
    <xf numFmtId="200" fontId="19" fillId="3" borderId="0" xfId="0" applyNumberFormat="1" applyFont="1" applyFill="1" applyAlignment="1" applyProtection="1">
      <alignment horizontal="right"/>
    </xf>
    <xf numFmtId="0" fontId="19" fillId="3" borderId="0" xfId="11" applyFont="1" applyFill="1" applyBorder="1" applyAlignment="1" applyProtection="1">
      <alignment horizontal="left" shrinkToFit="1"/>
    </xf>
    <xf numFmtId="0" fontId="19" fillId="3" borderId="0" xfId="11" applyFont="1" applyFill="1" applyAlignment="1" applyProtection="1">
      <alignment horizontal="left" shrinkToFit="1"/>
    </xf>
    <xf numFmtId="180" fontId="19" fillId="3" borderId="0" xfId="11" applyNumberFormat="1" applyFont="1" applyFill="1" applyBorder="1" applyAlignment="1" applyProtection="1">
      <alignment horizontal="right" vertical="center"/>
      <protection locked="0"/>
    </xf>
    <xf numFmtId="0" fontId="19" fillId="3" borderId="0" xfId="11" applyFont="1" applyFill="1" applyBorder="1" applyAlignment="1" applyProtection="1">
      <alignment horizontal="center" shrinkToFit="1"/>
    </xf>
    <xf numFmtId="0" fontId="19" fillId="3" borderId="0" xfId="11" applyFont="1" applyFill="1" applyAlignment="1" applyProtection="1">
      <alignment shrinkToFit="1"/>
    </xf>
    <xf numFmtId="0" fontId="3" fillId="3" borderId="0" xfId="11" applyFont="1" applyFill="1" applyAlignment="1" applyProtection="1">
      <alignment horizontal="center" shrinkToFit="1"/>
    </xf>
    <xf numFmtId="0" fontId="6" fillId="0" borderId="0" xfId="0" applyFont="1" applyBorder="1" applyAlignment="1">
      <alignment horizontal="center" vertical="center"/>
    </xf>
    <xf numFmtId="0" fontId="0" fillId="0" borderId="134" xfId="0" applyFont="1" applyBorder="1"/>
    <xf numFmtId="0" fontId="0" fillId="0" borderId="100" xfId="0" applyFont="1" applyBorder="1"/>
    <xf numFmtId="0" fontId="0" fillId="0" borderId="75" xfId="0" applyFont="1" applyBorder="1"/>
    <xf numFmtId="0" fontId="0" fillId="0" borderId="93" xfId="0" applyFont="1" applyBorder="1" applyAlignment="1">
      <alignment horizontal="center" vertical="center"/>
    </xf>
    <xf numFmtId="0" fontId="0" fillId="0" borderId="48" xfId="0" applyFont="1" applyBorder="1" applyAlignment="1">
      <alignment horizontal="center" vertical="center"/>
    </xf>
    <xf numFmtId="0" fontId="0" fillId="0" borderId="43" xfId="0" applyFont="1" applyBorder="1"/>
    <xf numFmtId="0" fontId="7" fillId="6" borderId="57" xfId="0" applyFont="1" applyFill="1" applyBorder="1"/>
    <xf numFmtId="0" fontId="0" fillId="0" borderId="44" xfId="0" applyBorder="1"/>
    <xf numFmtId="0" fontId="0" fillId="0" borderId="57" xfId="0" applyBorder="1"/>
    <xf numFmtId="0" fontId="0" fillId="0" borderId="135" xfId="0" applyFont="1" applyBorder="1" applyAlignment="1">
      <alignment horizontal="center" vertical="center" wrapText="1"/>
    </xf>
    <xf numFmtId="0" fontId="0" fillId="0" borderId="0" xfId="0" applyAlignment="1">
      <alignment vertical="center"/>
    </xf>
    <xf numFmtId="0" fontId="0" fillId="0" borderId="74" xfId="0" applyBorder="1"/>
    <xf numFmtId="0" fontId="0" fillId="0" borderId="66" xfId="0" applyBorder="1"/>
    <xf numFmtId="0" fontId="0" fillId="0" borderId="21" xfId="0" applyBorder="1"/>
    <xf numFmtId="0" fontId="0" fillId="0" borderId="46" xfId="0" applyBorder="1"/>
    <xf numFmtId="0" fontId="7" fillId="6" borderId="0" xfId="0" applyFont="1" applyFill="1" applyBorder="1"/>
    <xf numFmtId="0" fontId="0" fillId="6" borderId="92" xfId="0" applyFill="1" applyBorder="1"/>
    <xf numFmtId="38" fontId="9" fillId="6" borderId="48" xfId="1" applyFont="1" applyFill="1" applyBorder="1" applyAlignment="1" applyProtection="1">
      <alignment vertical="center"/>
    </xf>
    <xf numFmtId="38" fontId="9" fillId="6" borderId="93" xfId="1" applyFont="1" applyFill="1" applyBorder="1" applyAlignment="1" applyProtection="1">
      <alignment vertical="center"/>
    </xf>
    <xf numFmtId="0" fontId="0" fillId="0" borderId="136" xfId="0" applyBorder="1"/>
    <xf numFmtId="38" fontId="9" fillId="0" borderId="48" xfId="1" applyFont="1" applyBorder="1" applyAlignment="1" applyProtection="1">
      <alignment vertical="center"/>
    </xf>
    <xf numFmtId="0" fontId="34" fillId="0" borderId="43" xfId="0" applyFont="1" applyBorder="1"/>
    <xf numFmtId="38" fontId="9" fillId="0" borderId="137" xfId="1" applyFont="1" applyBorder="1" applyAlignment="1" applyProtection="1">
      <alignment vertical="center"/>
    </xf>
    <xf numFmtId="0" fontId="0" fillId="6" borderId="49" xfId="0" applyFill="1" applyBorder="1"/>
    <xf numFmtId="0" fontId="7" fillId="0" borderId="66" xfId="0" applyFont="1" applyBorder="1"/>
    <xf numFmtId="0" fontId="0" fillId="6" borderId="45" xfId="0" applyFill="1" applyBorder="1"/>
    <xf numFmtId="0" fontId="7" fillId="6" borderId="66" xfId="0" applyFont="1" applyFill="1" applyBorder="1"/>
    <xf numFmtId="0" fontId="77" fillId="0" borderId="23" xfId="0" applyFont="1" applyBorder="1" applyAlignment="1">
      <alignment horizontal="right" vertical="center"/>
    </xf>
    <xf numFmtId="0" fontId="77" fillId="0" borderId="138" xfId="0" applyFont="1" applyBorder="1" applyAlignment="1">
      <alignment horizontal="right" vertical="center"/>
    </xf>
    <xf numFmtId="0" fontId="0" fillId="6" borderId="50" xfId="0" applyFill="1" applyBorder="1"/>
    <xf numFmtId="0" fontId="7" fillId="0" borderId="74" xfId="0" applyFont="1" applyBorder="1"/>
    <xf numFmtId="0" fontId="0" fillId="0" borderId="66" xfId="0" applyFont="1" applyBorder="1" applyAlignment="1">
      <alignment horizontal="center" vertical="center"/>
    </xf>
    <xf numFmtId="0" fontId="0" fillId="0" borderId="139" xfId="0" applyFont="1" applyBorder="1"/>
    <xf numFmtId="38" fontId="9" fillId="6" borderId="140" xfId="1" applyFont="1" applyFill="1" applyBorder="1" applyAlignment="1" applyProtection="1">
      <alignment vertical="center"/>
    </xf>
    <xf numFmtId="38" fontId="9" fillId="6" borderId="141" xfId="1" applyFont="1" applyFill="1" applyBorder="1" applyAlignment="1" applyProtection="1">
      <alignment vertical="center"/>
    </xf>
    <xf numFmtId="38" fontId="9" fillId="0" borderId="44" xfId="1" applyFont="1" applyBorder="1" applyAlignment="1" applyProtection="1">
      <alignment vertical="center"/>
    </xf>
    <xf numFmtId="0" fontId="34" fillId="0" borderId="0" xfId="0" applyFont="1" applyBorder="1"/>
    <xf numFmtId="38" fontId="9" fillId="0" borderId="142" xfId="1" applyFont="1" applyBorder="1" applyAlignment="1" applyProtection="1">
      <alignment vertical="center"/>
    </xf>
    <xf numFmtId="0" fontId="7" fillId="6" borderId="74" xfId="0" applyFont="1" applyFill="1" applyBorder="1"/>
    <xf numFmtId="0" fontId="7" fillId="6" borderId="66" xfId="0" applyFont="1" applyFill="1" applyBorder="1" applyAlignment="1">
      <alignment horizontal="left" vertical="center"/>
    </xf>
    <xf numFmtId="0" fontId="0" fillId="0" borderId="143" xfId="0" applyBorder="1"/>
    <xf numFmtId="0" fontId="78" fillId="6" borderId="144" xfId="0" applyFont="1" applyFill="1" applyBorder="1"/>
    <xf numFmtId="0" fontId="0" fillId="0" borderId="59" xfId="0" applyBorder="1"/>
    <xf numFmtId="0" fontId="0" fillId="0" borderId="51" xfId="0" applyFont="1" applyBorder="1" applyAlignment="1">
      <alignment horizontal="right" vertical="center"/>
    </xf>
    <xf numFmtId="0" fontId="0" fillId="0" borderId="59" xfId="0" applyFont="1" applyBorder="1" applyAlignment="1">
      <alignment horizontal="right" vertical="center"/>
    </xf>
    <xf numFmtId="0" fontId="0" fillId="0" borderId="51" xfId="0" applyBorder="1"/>
    <xf numFmtId="0" fontId="0" fillId="0" borderId="145" xfId="0" applyBorder="1"/>
    <xf numFmtId="0" fontId="0" fillId="6" borderId="43" xfId="0" applyFill="1" applyBorder="1"/>
    <xf numFmtId="38" fontId="9" fillId="0" borderId="93" xfId="1" applyFont="1" applyBorder="1" applyAlignment="1" applyProtection="1">
      <alignment vertical="center"/>
    </xf>
    <xf numFmtId="0" fontId="0" fillId="0" borderId="146" xfId="0" applyBorder="1"/>
    <xf numFmtId="0" fontId="0" fillId="0" borderId="103" xfId="0" applyBorder="1"/>
    <xf numFmtId="0" fontId="7" fillId="0" borderId="104" xfId="0" applyFont="1" applyBorder="1"/>
    <xf numFmtId="0" fontId="0" fillId="0" borderId="75" xfId="0" applyFont="1" applyBorder="1" applyAlignment="1">
      <alignment horizontal="center" vertical="center" wrapText="1"/>
    </xf>
    <xf numFmtId="0" fontId="34" fillId="0" borderId="74" xfId="0" applyFont="1" applyBorder="1" applyAlignment="1">
      <alignment horizontal="right" vertical="center"/>
    </xf>
    <xf numFmtId="0" fontId="34" fillId="0" borderId="0" xfId="0" applyFont="1" applyBorder="1" applyAlignment="1">
      <alignment horizontal="right" vertical="center"/>
    </xf>
    <xf numFmtId="0" fontId="34" fillId="0" borderId="66" xfId="0" applyFont="1" applyBorder="1" applyAlignment="1">
      <alignment horizontal="right" vertical="center"/>
    </xf>
    <xf numFmtId="0" fontId="0" fillId="6" borderId="74" xfId="0" applyFill="1" applyBorder="1"/>
    <xf numFmtId="0" fontId="0" fillId="6" borderId="0" xfId="0" applyFont="1" applyFill="1" applyBorder="1"/>
    <xf numFmtId="0" fontId="0" fillId="6" borderId="66" xfId="0" applyFont="1" applyFill="1" applyBorder="1"/>
    <xf numFmtId="0" fontId="34" fillId="0" borderId="74" xfId="0" applyFont="1" applyBorder="1"/>
    <xf numFmtId="0" fontId="34" fillId="0" borderId="66" xfId="0" applyFont="1" applyBorder="1"/>
    <xf numFmtId="0" fontId="34" fillId="0" borderId="103" xfId="0" applyFont="1" applyBorder="1"/>
    <xf numFmtId="0" fontId="34" fillId="0" borderId="62" xfId="0" applyFont="1" applyBorder="1"/>
    <xf numFmtId="0" fontId="0" fillId="0" borderId="62" xfId="0" applyBorder="1"/>
    <xf numFmtId="0" fontId="34" fillId="0" borderId="104" xfId="0" applyFont="1" applyBorder="1"/>
    <xf numFmtId="0" fontId="0" fillId="0" borderId="147" xfId="0" applyBorder="1"/>
    <xf numFmtId="0" fontId="0" fillId="0" borderId="101" xfId="0" applyBorder="1"/>
    <xf numFmtId="0" fontId="0" fillId="0" borderId="68" xfId="0" applyBorder="1"/>
    <xf numFmtId="0" fontId="0" fillId="0" borderId="47" xfId="0" applyFont="1" applyBorder="1" applyAlignment="1">
      <alignment horizontal="center" vertical="center"/>
    </xf>
    <xf numFmtId="0" fontId="34" fillId="0" borderId="146" xfId="0" applyFont="1" applyBorder="1" applyAlignment="1">
      <alignment horizontal="center" vertical="center" wrapText="1"/>
    </xf>
    <xf numFmtId="0" fontId="34" fillId="0" borderId="55" xfId="0" applyFont="1" applyBorder="1" applyAlignment="1">
      <alignment horizontal="center" vertical="center" wrapText="1"/>
    </xf>
    <xf numFmtId="38" fontId="9" fillId="6" borderId="137" xfId="1" applyFont="1" applyFill="1" applyBorder="1" applyAlignment="1" applyProtection="1">
      <alignment vertical="center"/>
    </xf>
    <xf numFmtId="0" fontId="34" fillId="0" borderId="23" xfId="0" applyFont="1" applyBorder="1" applyAlignment="1">
      <alignment horizontal="right" vertical="center"/>
    </xf>
    <xf numFmtId="0" fontId="7" fillId="0" borderId="43" xfId="0" applyFont="1" applyBorder="1"/>
    <xf numFmtId="0" fontId="7" fillId="0" borderId="44" xfId="0" applyFont="1" applyBorder="1"/>
    <xf numFmtId="0" fontId="34" fillId="0" borderId="148" xfId="0" applyFont="1" applyBorder="1" applyAlignment="1">
      <alignment horizontal="center" vertical="center"/>
    </xf>
    <xf numFmtId="0" fontId="34" fillId="0" borderId="93" xfId="0" applyFont="1" applyBorder="1" applyAlignment="1">
      <alignment horizontal="center" vertical="center"/>
    </xf>
    <xf numFmtId="0" fontId="0" fillId="0" borderId="137" xfId="0" applyBorder="1"/>
    <xf numFmtId="0" fontId="7" fillId="0" borderId="21" xfId="0" applyFont="1" applyBorder="1"/>
    <xf numFmtId="0" fontId="7" fillId="0" borderId="46" xfId="0" applyFont="1" applyBorder="1"/>
    <xf numFmtId="0" fontId="0" fillId="0" borderId="23" xfId="0" applyBorder="1"/>
    <xf numFmtId="0" fontId="0" fillId="0" borderId="44" xfId="0" applyFont="1" applyBorder="1" applyAlignment="1">
      <alignment horizontal="right" vertical="center"/>
    </xf>
    <xf numFmtId="0" fontId="0" fillId="0" borderId="57" xfId="0" applyFont="1" applyBorder="1" applyAlignment="1">
      <alignment horizontal="right" vertical="center"/>
    </xf>
    <xf numFmtId="38" fontId="9" fillId="0" borderId="137" xfId="1" applyFont="1" applyBorder="1" applyAlignment="1" applyProtection="1">
      <alignment horizontal="center" vertical="center"/>
    </xf>
    <xf numFmtId="0" fontId="7" fillId="6" borderId="46" xfId="0" applyFont="1" applyFill="1" applyBorder="1" applyAlignment="1">
      <alignment horizontal="center" vertical="center"/>
    </xf>
    <xf numFmtId="0" fontId="7" fillId="6" borderId="66" xfId="0" applyFont="1" applyFill="1" applyBorder="1" applyAlignment="1">
      <alignment horizontal="center" vertical="center"/>
    </xf>
    <xf numFmtId="0" fontId="0" fillId="0" borderId="57" xfId="0" applyBorder="1" applyAlignment="1">
      <alignment horizontal="center" vertical="center"/>
    </xf>
    <xf numFmtId="0" fontId="0" fillId="0" borderId="149" xfId="0" applyBorder="1"/>
    <xf numFmtId="0" fontId="0" fillId="0" borderId="0" xfId="0" applyBorder="1" applyAlignment="1">
      <alignment horizontal="center" vertical="center"/>
    </xf>
    <xf numFmtId="0" fontId="0" fillId="0" borderId="59" xfId="0" applyBorder="1" applyAlignment="1">
      <alignment horizontal="center" vertical="center"/>
    </xf>
    <xf numFmtId="0" fontId="2" fillId="0" borderId="0" xfId="0" applyFont="1" applyBorder="1" applyAlignment="1">
      <alignment horizontal="center" vertical="center"/>
    </xf>
    <xf numFmtId="0" fontId="6" fillId="0" borderId="46" xfId="0" applyFont="1" applyBorder="1" applyAlignment="1">
      <alignment horizontal="center" vertical="center"/>
    </xf>
    <xf numFmtId="0" fontId="0" fillId="0" borderId="0" xfId="0" applyFont="1" applyAlignment="1">
      <alignment horizontal="right" vertical="center"/>
    </xf>
    <xf numFmtId="38" fontId="2" fillId="0" borderId="46" xfId="1" applyFont="1" applyBorder="1" applyAlignment="1" applyProtection="1">
      <alignment vertical="center"/>
    </xf>
    <xf numFmtId="0" fontId="0" fillId="0" borderId="46" xfId="0" applyFont="1" applyBorder="1" applyAlignment="1">
      <alignment horizontal="center" vertical="center"/>
    </xf>
    <xf numFmtId="0" fontId="6" fillId="0" borderId="46" xfId="0" applyFont="1" applyBorder="1" applyAlignment="1">
      <alignment horizontal="right" vertical="center"/>
    </xf>
    <xf numFmtId="0" fontId="0" fillId="0" borderId="45" xfId="0" applyBorder="1" applyAlignment="1">
      <alignment horizontal="center" vertical="center"/>
    </xf>
    <xf numFmtId="0" fontId="2" fillId="0" borderId="45" xfId="0" applyFont="1" applyBorder="1" applyAlignment="1">
      <alignment horizontal="center" vertical="center"/>
    </xf>
    <xf numFmtId="0" fontId="34" fillId="0" borderId="45" xfId="0" applyFont="1" applyBorder="1" applyAlignment="1">
      <alignment horizontal="center" vertical="center" wrapText="1"/>
    </xf>
    <xf numFmtId="49" fontId="6" fillId="0" borderId="45" xfId="0" applyNumberFormat="1" applyFont="1" applyBorder="1" applyAlignment="1">
      <alignment horizontal="center" vertical="center"/>
    </xf>
    <xf numFmtId="0" fontId="6" fillId="0" borderId="0" xfId="0" applyFont="1" applyAlignment="1">
      <alignment horizontal="center" vertical="center"/>
    </xf>
    <xf numFmtId="0" fontId="0" fillId="0" borderId="0" xfId="0" applyFont="1" applyAlignment="1">
      <alignment horizontal="center" vertical="center"/>
    </xf>
    <xf numFmtId="0" fontId="6" fillId="0" borderId="46" xfId="0" applyFont="1" applyBorder="1"/>
    <xf numFmtId="0" fontId="13" fillId="0" borderId="0" xfId="0" applyFont="1"/>
    <xf numFmtId="49" fontId="0" fillId="0" borderId="46" xfId="0" applyNumberFormat="1" applyBorder="1" applyAlignment="1">
      <alignment horizontal="center" vertical="center"/>
    </xf>
    <xf numFmtId="0" fontId="79" fillId="3" borderId="0" xfId="13" applyFont="1" applyFill="1" applyBorder="1" applyAlignment="1" applyProtection="1">
      <alignment horizontal="left" vertical="center"/>
    </xf>
    <xf numFmtId="0" fontId="3" fillId="3" borderId="0" xfId="13" applyFont="1" applyFill="1" applyAlignment="1" applyProtection="1">
      <alignment horizontal="center" vertical="center"/>
    </xf>
    <xf numFmtId="0" fontId="80" fillId="3" borderId="0" xfId="0" applyFont="1" applyFill="1" applyBorder="1" applyAlignment="1" applyProtection="1">
      <alignment horizontal="center" vertical="center"/>
    </xf>
    <xf numFmtId="0" fontId="20" fillId="3" borderId="0" xfId="13" applyFont="1" applyFill="1" applyAlignment="1" applyProtection="1">
      <alignment vertical="center"/>
    </xf>
    <xf numFmtId="0" fontId="20" fillId="3" borderId="0" xfId="13" applyFont="1" applyFill="1" applyAlignment="1" applyProtection="1">
      <alignment horizontal="center" vertical="center"/>
      <protection locked="0"/>
    </xf>
    <xf numFmtId="0" fontId="20" fillId="3" borderId="150" xfId="13" applyFont="1" applyFill="1" applyBorder="1" applyAlignment="1" applyProtection="1">
      <alignment horizontal="center" vertical="center" wrapText="1"/>
      <protection locked="0"/>
    </xf>
    <xf numFmtId="49" fontId="20" fillId="3" borderId="68" xfId="13" applyNumberFormat="1" applyFont="1" applyFill="1" applyBorder="1" applyAlignment="1" applyProtection="1">
      <alignment horizontal="center" vertical="center"/>
      <protection locked="0"/>
    </xf>
    <xf numFmtId="0" fontId="20" fillId="3" borderId="65" xfId="13" applyFont="1" applyFill="1" applyBorder="1" applyAlignment="1" applyProtection="1">
      <alignment horizontal="center" vertical="center"/>
    </xf>
    <xf numFmtId="0" fontId="19" fillId="3" borderId="0" xfId="0" applyFont="1" applyFill="1" applyBorder="1" applyAlignment="1" applyProtection="1">
      <alignment horizontal="left" vertical="center" wrapText="1"/>
    </xf>
    <xf numFmtId="0" fontId="81" fillId="3" borderId="0" xfId="13" applyFont="1" applyFill="1" applyAlignment="1" applyProtection="1">
      <alignment horizontal="center" vertical="center"/>
    </xf>
    <xf numFmtId="0" fontId="20" fillId="3" borderId="0" xfId="0" applyFont="1" applyFill="1" applyBorder="1" applyAlignment="1" applyProtection="1">
      <alignment horizontal="left" vertical="center"/>
      <protection locked="0"/>
    </xf>
    <xf numFmtId="0" fontId="20" fillId="3" borderId="151" xfId="13" applyFont="1" applyFill="1" applyBorder="1" applyAlignment="1" applyProtection="1">
      <alignment horizontal="center" vertical="center"/>
      <protection locked="0"/>
    </xf>
    <xf numFmtId="0" fontId="20" fillId="3" borderId="152" xfId="13" applyFont="1" applyFill="1" applyBorder="1" applyAlignment="1" applyProtection="1">
      <alignment horizontal="center" vertical="center"/>
      <protection locked="0"/>
    </xf>
    <xf numFmtId="0" fontId="20" fillId="3" borderId="153" xfId="13" applyFont="1" applyFill="1" applyBorder="1" applyAlignment="1" applyProtection="1">
      <alignment horizontal="center" vertical="center"/>
      <protection locked="0"/>
    </xf>
    <xf numFmtId="0" fontId="3" fillId="3" borderId="46" xfId="0" applyFont="1" applyFill="1" applyBorder="1" applyAlignment="1" applyProtection="1"/>
    <xf numFmtId="187" fontId="81" fillId="3" borderId="154" xfId="0" applyNumberFormat="1" applyFont="1" applyFill="1" applyBorder="1" applyAlignment="1" applyProtection="1">
      <alignment horizontal="right" vertical="center"/>
    </xf>
    <xf numFmtId="0" fontId="20" fillId="3" borderId="0" xfId="13" applyFont="1" applyFill="1" applyAlignment="1" applyProtection="1">
      <alignment horizontal="left" vertical="center"/>
      <protection locked="0"/>
    </xf>
    <xf numFmtId="0" fontId="20" fillId="3" borderId="155" xfId="13" applyFont="1" applyFill="1" applyBorder="1" applyAlignment="1" applyProtection="1">
      <alignment horizontal="center" vertical="center" wrapText="1"/>
      <protection locked="0"/>
    </xf>
    <xf numFmtId="0" fontId="20" fillId="3" borderId="156" xfId="13" applyFont="1" applyFill="1" applyBorder="1" applyAlignment="1" applyProtection="1">
      <alignment horizontal="center" vertical="center" wrapText="1"/>
      <protection locked="0"/>
    </xf>
    <xf numFmtId="0" fontId="20" fillId="3" borderId="44" xfId="13" applyFont="1" applyFill="1" applyBorder="1" applyAlignment="1" applyProtection="1">
      <alignment horizontal="center" vertical="center"/>
      <protection locked="0"/>
    </xf>
    <xf numFmtId="0" fontId="20" fillId="3" borderId="49" xfId="13" applyFont="1" applyFill="1" applyBorder="1" applyAlignment="1" applyProtection="1">
      <alignment horizontal="center" vertical="center"/>
      <protection locked="0"/>
    </xf>
    <xf numFmtId="0" fontId="20" fillId="3" borderId="43" xfId="13" applyFont="1" applyFill="1" applyBorder="1" applyAlignment="1" applyProtection="1">
      <alignment horizontal="center" vertical="center"/>
      <protection locked="0"/>
    </xf>
    <xf numFmtId="188" fontId="81" fillId="3" borderId="154" xfId="0" applyNumberFormat="1" applyFont="1" applyFill="1" applyBorder="1" applyAlignment="1" applyProtection="1">
      <alignment horizontal="right" vertical="center"/>
    </xf>
    <xf numFmtId="0" fontId="4" fillId="3" borderId="157" xfId="13" applyFont="1" applyFill="1" applyBorder="1" applyAlignment="1" applyProtection="1">
      <alignment horizontal="center" vertical="center" wrapText="1"/>
      <protection locked="0"/>
    </xf>
    <xf numFmtId="0" fontId="20" fillId="3" borderId="158" xfId="13" applyFont="1" applyFill="1" applyBorder="1" applyAlignment="1" applyProtection="1">
      <alignment horizontal="center" vertical="center"/>
      <protection locked="0"/>
    </xf>
    <xf numFmtId="0" fontId="20" fillId="3" borderId="159" xfId="13" applyFont="1" applyFill="1" applyBorder="1" applyAlignment="1" applyProtection="1">
      <alignment horizontal="center" vertical="center"/>
      <protection locked="0"/>
    </xf>
    <xf numFmtId="0" fontId="20" fillId="3" borderId="160" xfId="13" applyFont="1" applyFill="1" applyBorder="1" applyAlignment="1" applyProtection="1">
      <alignment horizontal="center" vertical="center"/>
      <protection locked="0"/>
    </xf>
    <xf numFmtId="189" fontId="81" fillId="3" borderId="0" xfId="0" applyNumberFormat="1" applyFont="1" applyFill="1" applyBorder="1" applyAlignment="1" applyProtection="1">
      <alignment horizontal="right" vertical="center"/>
    </xf>
    <xf numFmtId="0" fontId="20" fillId="3" borderId="65" xfId="13" applyFont="1" applyFill="1" applyBorder="1" applyAlignment="1" applyProtection="1">
      <alignment horizontal="center" vertical="center" wrapText="1"/>
      <protection locked="0"/>
    </xf>
    <xf numFmtId="0" fontId="20" fillId="3" borderId="135" xfId="13" applyFont="1" applyFill="1" applyBorder="1" applyAlignment="1" applyProtection="1">
      <alignment horizontal="center" vertical="center" wrapText="1"/>
      <protection locked="0"/>
    </xf>
    <xf numFmtId="0" fontId="20" fillId="3" borderId="161" xfId="1" applyNumberFormat="1" applyFont="1" applyFill="1" applyBorder="1" applyAlignment="1" applyProtection="1">
      <alignment horizontal="center" vertical="center"/>
      <protection locked="0"/>
    </xf>
    <xf numFmtId="0" fontId="20" fillId="3" borderId="53" xfId="1" applyNumberFormat="1" applyFont="1" applyFill="1" applyBorder="1" applyAlignment="1" applyProtection="1">
      <alignment horizontal="center" vertical="center"/>
      <protection locked="0"/>
    </xf>
    <xf numFmtId="0" fontId="20" fillId="3" borderId="162" xfId="1" applyNumberFormat="1" applyFont="1" applyFill="1" applyBorder="1" applyAlignment="1" applyProtection="1">
      <alignment horizontal="center" vertical="center"/>
      <protection locked="0"/>
    </xf>
    <xf numFmtId="211" fontId="20" fillId="3" borderId="135" xfId="13" applyNumberFormat="1" applyFont="1" applyFill="1" applyBorder="1" applyAlignment="1" applyProtection="1">
      <alignment horizontal="center" vertical="center"/>
    </xf>
    <xf numFmtId="0" fontId="19" fillId="3" borderId="0" xfId="0" applyFont="1" applyFill="1" applyBorder="1" applyAlignment="1" applyProtection="1">
      <alignment vertical="center" wrapText="1"/>
    </xf>
    <xf numFmtId="0" fontId="20" fillId="3" borderId="146" xfId="13" applyFont="1" applyFill="1" applyBorder="1" applyAlignment="1" applyProtection="1">
      <alignment horizontal="center" vertical="center" wrapText="1"/>
      <protection locked="0"/>
    </xf>
    <xf numFmtId="0" fontId="20" fillId="3" borderId="48" xfId="1" applyNumberFormat="1" applyFont="1" applyFill="1" applyBorder="1" applyAlignment="1" applyProtection="1">
      <alignment horizontal="center" vertical="center"/>
      <protection locked="0"/>
    </xf>
    <xf numFmtId="0" fontId="20" fillId="3" borderId="19" xfId="1" applyNumberFormat="1" applyFont="1" applyFill="1" applyBorder="1" applyAlignment="1" applyProtection="1">
      <alignment horizontal="center" vertical="center"/>
      <protection locked="0"/>
    </xf>
    <xf numFmtId="0" fontId="20" fillId="3" borderId="47" xfId="1" applyNumberFormat="1" applyFont="1" applyFill="1" applyBorder="1" applyAlignment="1" applyProtection="1">
      <alignment horizontal="center" vertical="center"/>
      <protection locked="0"/>
    </xf>
    <xf numFmtId="211" fontId="20" fillId="3" borderId="146" xfId="13" applyNumberFormat="1" applyFont="1" applyFill="1" applyBorder="1" applyAlignment="1" applyProtection="1">
      <alignment horizontal="center" vertical="center"/>
    </xf>
    <xf numFmtId="0" fontId="20" fillId="3" borderId="0" xfId="13" applyFont="1" applyFill="1" applyAlignment="1" applyProtection="1">
      <alignment horizontal="left"/>
    </xf>
    <xf numFmtId="0" fontId="20" fillId="3" borderId="0" xfId="13" applyFont="1" applyFill="1" applyAlignment="1" applyProtection="1">
      <alignment horizontal="left" vertical="center"/>
    </xf>
    <xf numFmtId="0" fontId="28" fillId="3" borderId="0" xfId="13" applyFont="1" applyFill="1" applyAlignment="1" applyProtection="1">
      <alignment vertical="center" wrapText="1"/>
    </xf>
    <xf numFmtId="0" fontId="3" fillId="3" borderId="0" xfId="13" applyFont="1" applyFill="1" applyAlignment="1" applyProtection="1">
      <alignment horizontal="right" vertical="center"/>
      <protection locked="0"/>
    </xf>
    <xf numFmtId="0" fontId="20" fillId="3" borderId="66" xfId="13" applyFont="1" applyFill="1" applyBorder="1" applyAlignment="1" applyProtection="1">
      <alignment horizontal="center" vertical="center"/>
      <protection locked="0"/>
    </xf>
    <xf numFmtId="0" fontId="20" fillId="3" borderId="48" xfId="13" applyFont="1" applyFill="1" applyBorder="1" applyProtection="1">
      <protection locked="0"/>
    </xf>
    <xf numFmtId="0" fontId="20" fillId="3" borderId="19" xfId="13" applyFont="1" applyFill="1" applyBorder="1" applyProtection="1">
      <protection locked="0"/>
    </xf>
    <xf numFmtId="0" fontId="20" fillId="3" borderId="47" xfId="13" applyFont="1" applyFill="1" applyBorder="1" applyProtection="1">
      <protection locked="0"/>
    </xf>
    <xf numFmtId="0" fontId="20" fillId="3" borderId="149" xfId="13" applyFont="1" applyFill="1" applyBorder="1" applyAlignment="1" applyProtection="1">
      <alignment horizontal="center" vertical="center" wrapText="1"/>
      <protection locked="0"/>
    </xf>
    <xf numFmtId="0" fontId="20" fillId="3" borderId="44" xfId="13" applyFont="1" applyFill="1" applyBorder="1" applyProtection="1">
      <protection locked="0"/>
    </xf>
    <xf numFmtId="0" fontId="20" fillId="3" borderId="49" xfId="13" applyFont="1" applyFill="1" applyBorder="1" applyProtection="1">
      <protection locked="0"/>
    </xf>
    <xf numFmtId="0" fontId="20" fillId="3" borderId="43" xfId="13" applyFont="1" applyFill="1" applyBorder="1" applyProtection="1">
      <protection locked="0"/>
    </xf>
    <xf numFmtId="211" fontId="20" fillId="3" borderId="150" xfId="13" applyNumberFormat="1" applyFont="1" applyFill="1" applyBorder="1" applyAlignment="1" applyProtection="1">
      <alignment horizontal="center" vertical="center"/>
    </xf>
    <xf numFmtId="0" fontId="20" fillId="3" borderId="0" xfId="13" applyFont="1" applyFill="1" applyBorder="1" applyAlignment="1" applyProtection="1">
      <alignment horizontal="left"/>
    </xf>
    <xf numFmtId="0" fontId="20" fillId="3" borderId="65" xfId="13" applyFont="1" applyFill="1" applyBorder="1" applyAlignment="1" applyProtection="1">
      <alignment horizontal="center" vertical="center"/>
      <protection locked="0"/>
    </xf>
    <xf numFmtId="0" fontId="20" fillId="3" borderId="163" xfId="13" applyFont="1" applyFill="1" applyBorder="1" applyProtection="1">
      <protection locked="0"/>
    </xf>
    <xf numFmtId="0" fontId="20" fillId="3" borderId="164" xfId="13" applyFont="1" applyFill="1" applyBorder="1" applyProtection="1">
      <protection locked="0"/>
    </xf>
    <xf numFmtId="0" fontId="20" fillId="3" borderId="165" xfId="13" applyFont="1" applyFill="1" applyBorder="1" applyProtection="1">
      <protection locked="0"/>
    </xf>
    <xf numFmtId="0" fontId="20" fillId="3" borderId="65" xfId="13" applyFont="1" applyFill="1" applyBorder="1" applyProtection="1"/>
    <xf numFmtId="0" fontId="82" fillId="0" borderId="0" xfId="0" applyFont="1" applyBorder="1" applyAlignment="1">
      <alignment horizontal="center" vertical="center"/>
    </xf>
    <xf numFmtId="0" fontId="0" fillId="0" borderId="49" xfId="0" applyFont="1" applyBorder="1"/>
    <xf numFmtId="0" fontId="7" fillId="6" borderId="44" xfId="0" applyFont="1" applyFill="1" applyBorder="1"/>
    <xf numFmtId="0" fontId="7" fillId="6" borderId="58" xfId="0" applyFont="1" applyFill="1" applyBorder="1"/>
    <xf numFmtId="0" fontId="7" fillId="0" borderId="48" xfId="0" applyFont="1" applyBorder="1" applyAlignment="1">
      <alignment horizontal="center" vertical="center"/>
    </xf>
    <xf numFmtId="0" fontId="0" fillId="0" borderId="45" xfId="0" applyFont="1" applyBorder="1"/>
    <xf numFmtId="0" fontId="0" fillId="0" borderId="46" xfId="0" applyBorder="1"/>
    <xf numFmtId="0" fontId="0" fillId="0" borderId="28" xfId="0" applyFont="1" applyBorder="1"/>
    <xf numFmtId="0" fontId="7" fillId="6" borderId="46" xfId="0" applyFont="1" applyFill="1" applyBorder="1"/>
    <xf numFmtId="0" fontId="7" fillId="6" borderId="28" xfId="0" applyFont="1" applyFill="1" applyBorder="1"/>
    <xf numFmtId="0" fontId="0" fillId="0" borderId="51" xfId="0" applyBorder="1"/>
    <xf numFmtId="0" fontId="0" fillId="0" borderId="60" xfId="0" applyFont="1" applyBorder="1"/>
    <xf numFmtId="0" fontId="0" fillId="6" borderId="45" xfId="0" applyFill="1" applyBorder="1" applyAlignment="1">
      <alignment horizontal="center" vertical="center"/>
    </xf>
    <xf numFmtId="38" fontId="9" fillId="6" borderId="48" xfId="1" applyFont="1" applyFill="1" applyBorder="1" applyAlignment="1" applyProtection="1">
      <alignment horizontal="center" vertical="center"/>
    </xf>
    <xf numFmtId="38" fontId="9" fillId="6" borderId="166" xfId="1" applyFont="1" applyFill="1" applyBorder="1" applyAlignment="1" applyProtection="1">
      <alignment horizontal="center" vertical="center"/>
    </xf>
    <xf numFmtId="38" fontId="9" fillId="0" borderId="48" xfId="1" applyFont="1" applyBorder="1" applyAlignment="1" applyProtection="1">
      <alignment horizontal="center" vertical="center"/>
    </xf>
    <xf numFmtId="0" fontId="6" fillId="6" borderId="45" xfId="0" applyFont="1" applyFill="1" applyBorder="1" applyAlignment="1">
      <alignment horizontal="center" vertical="center"/>
    </xf>
    <xf numFmtId="0" fontId="6" fillId="6" borderId="50" xfId="0" applyFont="1" applyFill="1" applyBorder="1" applyAlignment="1">
      <alignment horizontal="center" vertical="center"/>
    </xf>
    <xf numFmtId="49" fontId="56" fillId="6" borderId="50" xfId="0" applyNumberFormat="1" applyFont="1" applyFill="1" applyBorder="1" applyAlignment="1">
      <alignment horizontal="center" vertical="center"/>
    </xf>
    <xf numFmtId="0" fontId="0" fillId="0" borderId="23" xfId="0" applyFont="1" applyBorder="1" applyAlignment="1">
      <alignment horizontal="right" vertical="center"/>
    </xf>
    <xf numFmtId="0" fontId="0" fillId="0" borderId="19" xfId="0" applyFont="1" applyBorder="1" applyAlignment="1">
      <alignment horizontal="center" vertical="center" wrapText="1"/>
    </xf>
    <xf numFmtId="0" fontId="0" fillId="0" borderId="50" xfId="0" applyFont="1" applyBorder="1"/>
    <xf numFmtId="0" fontId="0" fillId="0" borderId="49" xfId="0" applyFont="1" applyBorder="1" applyAlignment="1">
      <alignment horizontal="center" vertical="center"/>
    </xf>
    <xf numFmtId="0" fontId="0" fillId="6" borderId="19" xfId="0" applyFill="1" applyBorder="1" applyAlignment="1">
      <alignment horizontal="center" vertical="center"/>
    </xf>
    <xf numFmtId="0" fontId="0" fillId="6" borderId="56" xfId="0" applyFill="1" applyBorder="1" applyAlignment="1">
      <alignment horizontal="center" vertical="center"/>
    </xf>
    <xf numFmtId="0" fontId="0" fillId="0" borderId="48" xfId="0" applyBorder="1"/>
    <xf numFmtId="49" fontId="0" fillId="0" borderId="0" xfId="0" applyNumberFormat="1"/>
    <xf numFmtId="0" fontId="56" fillId="6" borderId="45" xfId="0" applyFont="1" applyFill="1" applyBorder="1" applyAlignment="1">
      <alignment horizontal="center" vertical="center"/>
    </xf>
    <xf numFmtId="49" fontId="56" fillId="6" borderId="45" xfId="0" applyNumberFormat="1" applyFont="1" applyFill="1" applyBorder="1" applyAlignment="1">
      <alignment horizontal="center" vertical="center"/>
    </xf>
    <xf numFmtId="0" fontId="0" fillId="6" borderId="21" xfId="0" applyFill="1" applyBorder="1" applyAlignment="1">
      <alignment horizontal="center" vertical="center"/>
    </xf>
    <xf numFmtId="0" fontId="0" fillId="6" borderId="46" xfId="0" applyFill="1" applyBorder="1" applyAlignment="1">
      <alignment horizontal="center" vertical="center"/>
    </xf>
    <xf numFmtId="0" fontId="0" fillId="0" borderId="0" xfId="0" applyFont="1" applyBorder="1" applyAlignment="1">
      <alignment horizontal="center" vertical="center" textRotation="255"/>
    </xf>
    <xf numFmtId="38" fontId="9" fillId="6" borderId="44" xfId="1" applyFont="1" applyFill="1" applyBorder="1" applyAlignment="1" applyProtection="1">
      <alignment horizontal="center" vertical="center"/>
    </xf>
    <xf numFmtId="38" fontId="9" fillId="6" borderId="58" xfId="1" applyFont="1" applyFill="1" applyBorder="1" applyAlignment="1" applyProtection="1">
      <alignment horizontal="center" vertical="center"/>
    </xf>
    <xf numFmtId="38" fontId="9" fillId="0" borderId="44" xfId="1" applyFont="1" applyBorder="1" applyAlignment="1" applyProtection="1">
      <alignment horizontal="center" vertical="center"/>
    </xf>
    <xf numFmtId="0" fontId="0" fillId="6" borderId="0" xfId="0" applyFill="1"/>
    <xf numFmtId="0" fontId="0" fillId="0" borderId="21" xfId="0" applyFont="1" applyBorder="1" applyAlignment="1">
      <alignment horizontal="right" vertical="center"/>
    </xf>
    <xf numFmtId="0" fontId="0" fillId="0" borderId="0" xfId="0" applyFont="1" applyBorder="1" applyAlignment="1">
      <alignment horizontal="right" vertical="center"/>
    </xf>
    <xf numFmtId="0" fontId="0" fillId="0" borderId="107" xfId="0" applyFont="1" applyBorder="1" applyAlignment="1">
      <alignment horizontal="center" vertical="center"/>
    </xf>
    <xf numFmtId="0" fontId="0" fillId="0" borderId="167" xfId="0" applyBorder="1"/>
    <xf numFmtId="38" fontId="9" fillId="0" borderId="168" xfId="1" applyFont="1" applyBorder="1" applyAlignment="1" applyProtection="1">
      <alignment horizontal="center" vertical="center"/>
    </xf>
    <xf numFmtId="38" fontId="9" fillId="0" borderId="169" xfId="1" applyFont="1" applyBorder="1" applyAlignment="1" applyProtection="1">
      <alignment horizontal="center" vertical="center"/>
    </xf>
    <xf numFmtId="0" fontId="0" fillId="0" borderId="95" xfId="0" applyBorder="1"/>
    <xf numFmtId="38" fontId="9" fillId="0" borderId="168" xfId="1" applyFont="1" applyBorder="1" applyAlignment="1" applyProtection="1">
      <alignment vertical="center"/>
    </xf>
    <xf numFmtId="0" fontId="37" fillId="3" borderId="0" xfId="0" applyFont="1" applyFill="1" applyAlignment="1" applyProtection="1">
      <alignment horizontal="center" vertical="center"/>
      <protection locked="0"/>
    </xf>
    <xf numFmtId="0" fontId="37" fillId="3" borderId="0" xfId="0" applyFont="1" applyFill="1" applyAlignment="1" applyProtection="1">
      <alignment vertical="center"/>
      <protection locked="0"/>
    </xf>
    <xf numFmtId="0" fontId="36" fillId="3" borderId="0" xfId="0" applyFont="1" applyFill="1" applyAlignment="1" applyProtection="1">
      <alignment vertical="center"/>
      <protection locked="0"/>
    </xf>
    <xf numFmtId="0" fontId="36" fillId="3" borderId="0" xfId="0" applyFont="1" applyFill="1" applyAlignment="1" applyProtection="1">
      <alignment horizontal="center" vertical="center"/>
      <protection locked="0"/>
    </xf>
    <xf numFmtId="0" fontId="42" fillId="3" borderId="0" xfId="0" applyFont="1" applyFill="1" applyBorder="1" applyAlignment="1" applyProtection="1">
      <alignment horizontal="center" vertical="center"/>
    </xf>
    <xf numFmtId="0" fontId="37" fillId="3" borderId="0" xfId="0" applyFont="1" applyFill="1" applyBorder="1" applyAlignment="1" applyProtection="1">
      <alignment horizontal="center" vertical="center"/>
    </xf>
    <xf numFmtId="0" fontId="36" fillId="3" borderId="19" xfId="0" applyFont="1" applyFill="1" applyBorder="1" applyAlignment="1" applyProtection="1">
      <alignment horizontal="center" vertical="center"/>
    </xf>
    <xf numFmtId="0" fontId="36" fillId="3" borderId="47" xfId="0" applyFont="1" applyFill="1" applyBorder="1" applyAlignment="1" applyProtection="1">
      <alignment horizontal="center" vertical="center"/>
      <protection locked="0"/>
    </xf>
    <xf numFmtId="0" fontId="36" fillId="3" borderId="93" xfId="0" applyFont="1" applyFill="1" applyBorder="1" applyAlignment="1" applyProtection="1">
      <alignment horizontal="center" vertical="center"/>
      <protection locked="0"/>
    </xf>
    <xf numFmtId="0" fontId="36" fillId="3" borderId="48" xfId="0" applyFont="1" applyFill="1" applyBorder="1" applyAlignment="1" applyProtection="1">
      <alignment horizontal="center" vertical="center"/>
      <protection locked="0"/>
    </xf>
    <xf numFmtId="0" fontId="39" fillId="3" borderId="0" xfId="0" applyFont="1" applyFill="1" applyBorder="1" applyAlignment="1" applyProtection="1">
      <alignment horizontal="left" vertical="center"/>
    </xf>
    <xf numFmtId="0" fontId="39" fillId="3" borderId="0" xfId="0" applyFont="1" applyFill="1" applyAlignment="1" applyProtection="1">
      <alignment horizontal="left" vertical="center"/>
    </xf>
    <xf numFmtId="0" fontId="36" fillId="3" borderId="19" xfId="0" applyFont="1" applyFill="1" applyBorder="1" applyAlignment="1" applyProtection="1">
      <alignment horizontal="center" vertical="center"/>
      <protection locked="0"/>
    </xf>
    <xf numFmtId="0" fontId="36" fillId="3" borderId="47" xfId="0" applyFont="1" applyFill="1" applyBorder="1" applyAlignment="1" applyProtection="1">
      <alignment vertical="center"/>
      <protection locked="0"/>
    </xf>
    <xf numFmtId="0" fontId="36" fillId="3" borderId="93" xfId="0" applyFont="1" applyFill="1" applyBorder="1" applyAlignment="1" applyProtection="1">
      <alignment vertical="center"/>
      <protection locked="0"/>
    </xf>
    <xf numFmtId="0" fontId="36" fillId="3" borderId="48" xfId="0" applyFont="1" applyFill="1" applyBorder="1" applyAlignment="1" applyProtection="1">
      <alignment vertical="center"/>
      <protection locked="0"/>
    </xf>
    <xf numFmtId="0" fontId="37" fillId="3" borderId="0" xfId="0" applyFont="1" applyFill="1" applyAlignment="1" applyProtection="1">
      <alignment vertical="center"/>
    </xf>
    <xf numFmtId="0" fontId="36" fillId="3" borderId="57" xfId="0" applyFont="1" applyFill="1" applyBorder="1" applyAlignment="1" applyProtection="1">
      <alignment horizontal="center" vertical="center"/>
      <protection locked="0"/>
    </xf>
    <xf numFmtId="0" fontId="83" fillId="3" borderId="0" xfId="0" applyFont="1" applyFill="1" applyBorder="1" applyAlignment="1" applyProtection="1">
      <alignment horizontal="center" vertical="center"/>
    </xf>
    <xf numFmtId="0" fontId="83" fillId="3" borderId="0" xfId="0" applyFont="1" applyFill="1" applyBorder="1" applyAlignment="1" applyProtection="1">
      <alignment horizontal="center" vertical="center"/>
      <protection locked="0"/>
    </xf>
    <xf numFmtId="0" fontId="36" fillId="3" borderId="49" xfId="0" applyFont="1" applyFill="1" applyBorder="1" applyAlignment="1" applyProtection="1">
      <alignment horizontal="center" vertical="center"/>
      <protection locked="0"/>
    </xf>
    <xf numFmtId="0" fontId="36" fillId="3" borderId="59" xfId="0" applyFont="1" applyFill="1" applyBorder="1" applyAlignment="1" applyProtection="1">
      <alignment horizontal="center" vertical="center"/>
      <protection locked="0"/>
    </xf>
    <xf numFmtId="0" fontId="36" fillId="3" borderId="50" xfId="0" applyFont="1" applyFill="1" applyBorder="1" applyAlignment="1" applyProtection="1">
      <alignment vertical="center"/>
      <protection locked="0"/>
    </xf>
    <xf numFmtId="0" fontId="42" fillId="3" borderId="0" xfId="0" applyFont="1" applyFill="1" applyAlignment="1" applyProtection="1">
      <alignment vertical="center"/>
      <protection locked="0"/>
    </xf>
  </cellXfs>
  <cellStyles count="15">
    <cellStyle name="Excel Built-in Comma [0]" xfId="1"/>
    <cellStyle name="STYL0 - ｽﾀｲﾙ1" xfId="2"/>
    <cellStyle name="STYL1 - ｽﾀｲﾙ2" xfId="3"/>
    <cellStyle name="STYL2 - ｽﾀｲﾙ3" xfId="4"/>
    <cellStyle name="STYL3 - ｽﾀｲﾙ4" xfId="5"/>
    <cellStyle name="STYL4 - ｽﾀｲﾙ5" xfId="6"/>
    <cellStyle name="STYL5 - ｽﾀｲﾙ6" xfId="7"/>
    <cellStyle name="STYL6 - ｽﾀｲﾙ7" xfId="8"/>
    <cellStyle name="STYL7 - ｽﾀｲﾙ8" xfId="9"/>
    <cellStyle name="標準" xfId="0" builtinId="0"/>
    <cellStyle name="標準 2" xfId="10"/>
    <cellStyle name="標準_完成検査復命書" xfId="11"/>
    <cellStyle name="標準_業務委託請書" xfId="12"/>
    <cellStyle name="標準_産廃搬出集計表" xfId="13"/>
    <cellStyle name="ハイパーリンク" xfId="14" builtinId="8"/>
  </cellStyles>
  <dxfs count="3">
    <dxf>
      <font>
        <strike/>
      </font>
    </dxf>
    <dxf>
      <font>
        <strike/>
      </font>
    </dxf>
    <dxf>
      <font>
        <strik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70C0"/>
      <rgbColor rgb="00B7DEE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E46C0A"/>
      <rgbColor rgb="00FF6600"/>
      <rgbColor rgb="00666699"/>
      <rgbColor rgb="00969696"/>
      <rgbColor rgb="00002060"/>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theme" Target="theme/theme1.xml" /><Relationship Id="rId44" Type="http://schemas.openxmlformats.org/officeDocument/2006/relationships/sharedStrings" Target="sharedStrings.xml" /><Relationship Id="rId45" Type="http://schemas.openxmlformats.org/officeDocument/2006/relationships/styles" Target="styles.xml" /></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drawings/_rels/drawing1.xml.rels><?xml version="1.0" encoding="UTF-8"?><Relationships xmlns="http://schemas.openxmlformats.org/package/2006/relationships"><Relationship Id="rId1" Type="http://schemas.openxmlformats.org/officeDocument/2006/relationships/image" Target="../media/image1.jp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371475</xdr:colOff>
      <xdr:row>0</xdr:row>
      <xdr:rowOff>57150</xdr:rowOff>
    </xdr:from>
    <xdr:to xmlns:xdr="http://schemas.openxmlformats.org/drawingml/2006/spreadsheetDrawing">
      <xdr:col>13</xdr:col>
      <xdr:colOff>409575</xdr:colOff>
      <xdr:row>49</xdr:row>
      <xdr:rowOff>111760</xdr:rowOff>
    </xdr:to>
    <xdr:sp macro="" textlink="">
      <xdr:nvSpPr>
        <xdr:cNvPr id="4097" name="AutoShape 1"/>
        <xdr:cNvSpPr/>
      </xdr:nvSpPr>
      <xdr:spPr>
        <a:xfrm>
          <a:off x="371475" y="57150"/>
          <a:ext cx="8061960" cy="8274685"/>
        </a:xfrm>
        <a:prstGeom prst="horizontalScroll">
          <a:avLst>
            <a:gd name="adj" fmla="val 12500"/>
          </a:avLst>
        </a:prstGeom>
        <a:solidFill>
          <a:srgbClr val="99CCFF"/>
        </a:solidFill>
        <a:ln w="9525">
          <a:solidFill>
            <a:srgbClr val="000000"/>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2</xdr:col>
      <xdr:colOff>101600</xdr:colOff>
      <xdr:row>6</xdr:row>
      <xdr:rowOff>151765</xdr:rowOff>
    </xdr:from>
    <xdr:to xmlns:xdr="http://schemas.openxmlformats.org/drawingml/2006/spreadsheetDrawing">
      <xdr:col>13</xdr:col>
      <xdr:colOff>205740</xdr:colOff>
      <xdr:row>42</xdr:row>
      <xdr:rowOff>167005</xdr:rowOff>
    </xdr:to>
    <xdr:sp macro="" textlink="">
      <xdr:nvSpPr>
        <xdr:cNvPr id="4098" name="Text Box 2"/>
        <xdr:cNvSpPr/>
      </xdr:nvSpPr>
      <xdr:spPr>
        <a:xfrm>
          <a:off x="1336040" y="1256665"/>
          <a:ext cx="6893560" cy="5956935"/>
        </a:xfrm>
        <a:prstGeom prst="rect">
          <a:avLst/>
        </a:prstGeom>
        <a:blipFill rotWithShape="0">
          <a:blip xmlns:r="http://schemas.openxmlformats.org/officeDocument/2006/relationships" r:embed="rId1">
            <a:alphaModFix amt="63000"/>
          </a:blip>
          <a:tile tx="0" ty="0" sx="100000" sy="100000" algn="tl"/>
        </a:blipFill>
        <a:ln w="0">
          <a:noFill/>
        </a:ln>
      </xdr:spPr>
      <xdr:style>
        <a:lnRef idx="0">
          <a:srgbClr val="000000"/>
        </a:lnRef>
        <a:fillRef idx="0">
          <a:srgbClr val="000000"/>
        </a:fillRef>
        <a:effectRef idx="0">
          <a:srgbClr val="000000"/>
        </a:effectRef>
        <a:fontRef idx="minor"/>
      </xdr:style>
      <xdr:txBody>
        <a:bodyPr vertOverflow="clip" horzOverflow="overflow" lIns="36720" tIns="18360" rIns="0" bIns="0" anchor="t" upright="1"/>
        <a:lstStyle/>
        <a:p>
          <a:pPr>
            <a:lnSpc>
              <a:spcPts val="1301"/>
            </a:lnSpc>
          </a:pPr>
          <a:r>
            <a:rPr lang="ja-JP" sz="1200" b="1" strike="noStrike" spc="-1">
              <a:solidFill>
                <a:srgbClr val="000080"/>
              </a:solidFill>
              <a:latin typeface="ＭＳ Ｐゴシック"/>
              <a:ea typeface="ＭＳ Ｐゴシック"/>
            </a:rPr>
            <a:t>入　力　注　意　事　項</a:t>
          </a:r>
          <a:endParaRPr lang="en-US" sz="1200" b="0" strike="noStrike" spc="-1">
            <a:latin typeface="游明朝"/>
          </a:endParaRPr>
        </a:p>
        <a:p>
          <a:pPr>
            <a:lnSpc>
              <a:spcPts val="1301"/>
            </a:lnSpc>
          </a:pPr>
          <a:endParaRPr lang="en-US" sz="1200" b="0" strike="noStrike" spc="-1">
            <a:latin typeface="游明朝"/>
          </a:endParaRPr>
        </a:p>
        <a:p>
          <a:pPr>
            <a:lnSpc>
              <a:spcPts val="1301"/>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１　各シート様式は、魚津市建設工事の契約・管理関係で、主に使用するものがデータになっています。</a:t>
          </a:r>
          <a:endParaRPr lang="en-US" sz="1200" b="0" strike="noStrike" spc="-1">
            <a:latin typeface="游明朝"/>
          </a:endParaRPr>
        </a:p>
        <a:p>
          <a:pPr>
            <a:lnSpc>
              <a:spcPts val="1301"/>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２　　「橙色シート入力表」の、入力欄に必要事項を入力することで、「各青色シート」様式に、自動的に入力さ</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れます。なお、「各青色シート」様式に自動的に入力しますが、使用時には必ず、各「青色シート」様式の内</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容を確認してから御使用ください。</a:t>
          </a:r>
          <a:endParaRPr lang="en-US" sz="1200" b="0" strike="noStrike" spc="-1">
            <a:latin typeface="游明朝"/>
          </a:endParaRPr>
        </a:p>
        <a:p>
          <a:pPr>
            <a:lnSpc>
              <a:spcPts val="1301"/>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３　管理図関係は、各自使いやすいように加工し変更して頂いて結構です。</a:t>
          </a:r>
          <a:endParaRPr lang="en-US" sz="1200" b="0" strike="noStrike" spc="-1">
            <a:latin typeface="游明朝"/>
          </a:endParaRPr>
        </a:p>
        <a:p>
          <a:pPr>
            <a:lnSpc>
              <a:spcPts val="1301"/>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４　工事様式と連名書になっているシートについては、様式名等のセルをクリックすることによりリストボックス　</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の中から選択でき委託業務の様式を使用できるようになっています。</a:t>
          </a:r>
          <a:endParaRPr lang="en-US" sz="1200" b="0" strike="noStrike" spc="-1">
            <a:latin typeface="游明朝"/>
          </a:endParaRPr>
        </a:p>
        <a:p>
          <a:pPr>
            <a:lnSpc>
              <a:spcPts val="1199"/>
            </a:lnSpc>
          </a:pP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附　則</a:t>
          </a:r>
          <a:endParaRPr lang="en-US" sz="1200" b="0" strike="noStrike" spc="-1">
            <a:latin typeface="游明朝"/>
          </a:endParaRPr>
        </a:p>
        <a:p>
          <a:pPr>
            <a:lnSpc>
              <a:spcPts val="1199"/>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４月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６月　１日から使用できるものとする。</a:t>
          </a:r>
          <a:endParaRPr lang="en-US" sz="1200" b="0" strike="noStrike" spc="-1">
            <a:latin typeface="游明朝"/>
          </a:endParaRPr>
        </a:p>
        <a:p>
          <a:pPr>
            <a:lnSpc>
              <a:spcPts val="1199"/>
            </a:lnSpc>
          </a:pPr>
          <a:r>
            <a:rPr lang="en-US" sz="1200" b="1" strike="noStrike" spc="-1">
              <a:solidFill>
                <a:srgbClr val="00008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８月　１日から使用できるものとする。</a:t>
          </a:r>
          <a:endParaRPr lang="en-US" sz="1200" b="0" strike="noStrike" spc="-1">
            <a:latin typeface="游明朝"/>
          </a:endParaRPr>
        </a:p>
        <a:p>
          <a:pPr>
            <a:lnSpc>
              <a:spcPts val="1301"/>
            </a:lnSpc>
          </a:pPr>
          <a:r>
            <a:rPr lang="en-US" sz="1200" b="1" strike="noStrike" spc="-1">
              <a:solidFill>
                <a:srgbClr val="00008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９月　１日から使用できるものとする。</a:t>
          </a:r>
          <a:endParaRPr lang="en-US" sz="1200" b="0" strike="noStrike" spc="-1">
            <a:latin typeface="游明朝"/>
          </a:endParaRPr>
        </a:p>
        <a:p>
          <a:pPr>
            <a:lnSpc>
              <a:spcPts val="1301"/>
            </a:lnSpc>
          </a:pPr>
          <a:r>
            <a:rPr lang="en-US" sz="1200" b="1" strike="noStrike" spc="-1">
              <a:solidFill>
                <a:srgbClr val="00008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この様式は、平成</a:t>
          </a:r>
          <a:r>
            <a:rPr lang="en-US" sz="1200" b="1" strike="noStrike" spc="-1">
              <a:solidFill>
                <a:srgbClr val="000080"/>
              </a:solidFill>
              <a:latin typeface="ＭＳ Ｐゴシック"/>
              <a:ea typeface="ＭＳ Ｐゴシック"/>
            </a:rPr>
            <a:t>19</a:t>
          </a:r>
          <a:r>
            <a:rPr lang="ja-JP" sz="1200" b="1" strike="noStrike" spc="-1">
              <a:solidFill>
                <a:srgbClr val="000080"/>
              </a:solidFill>
              <a:latin typeface="ＭＳ Ｐゴシック"/>
              <a:ea typeface="ＭＳ Ｐゴシック"/>
            </a:rPr>
            <a:t>年 </a:t>
          </a:r>
          <a:r>
            <a:rPr lang="en-US" sz="1200" b="1" strike="noStrike" spc="-1">
              <a:solidFill>
                <a:srgbClr val="000080"/>
              </a:solidFill>
              <a:latin typeface="ＭＳ Ｐゴシック"/>
              <a:ea typeface="ＭＳ Ｐゴシック"/>
            </a:rPr>
            <a:t>12</a:t>
          </a:r>
          <a:r>
            <a:rPr lang="ja-JP" sz="1200" b="1" strike="noStrike" spc="-1">
              <a:solidFill>
                <a:srgbClr val="000080"/>
              </a:solidFill>
              <a:latin typeface="ＭＳ Ｐゴシック"/>
              <a:ea typeface="ＭＳ Ｐゴシック"/>
            </a:rPr>
            <a:t>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20</a:t>
          </a:r>
          <a:r>
            <a:rPr lang="ja-JP" sz="1200" b="1" strike="noStrike" spc="-1">
              <a:solidFill>
                <a:srgbClr val="000080"/>
              </a:solidFill>
              <a:latin typeface="ＭＳ Ｐゴシック"/>
              <a:ea typeface="ＭＳ Ｐゴシック"/>
            </a:rPr>
            <a:t>年  ２月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20</a:t>
          </a:r>
          <a:r>
            <a:rPr lang="ja-JP" sz="1200" b="1" strike="noStrike" spc="-1">
              <a:solidFill>
                <a:srgbClr val="000080"/>
              </a:solidFill>
              <a:latin typeface="ＭＳ Ｐゴシック"/>
              <a:ea typeface="ＭＳ Ｐゴシック"/>
            </a:rPr>
            <a:t>年  ８月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20</a:t>
          </a:r>
          <a:r>
            <a:rPr lang="ja-JP" sz="1200" b="1" strike="noStrike" spc="-1">
              <a:solidFill>
                <a:srgbClr val="000080"/>
              </a:solidFill>
              <a:latin typeface="ＭＳ Ｐゴシック"/>
              <a:ea typeface="ＭＳ Ｐゴシック"/>
            </a:rPr>
            <a:t>年  ９月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21</a:t>
          </a:r>
          <a:r>
            <a:rPr lang="ja-JP" sz="1200" b="1" strike="noStrike" spc="-1">
              <a:solidFill>
                <a:srgbClr val="000080"/>
              </a:solidFill>
              <a:latin typeface="ＭＳ Ｐゴシック"/>
              <a:ea typeface="ＭＳ Ｐゴシック"/>
            </a:rPr>
            <a:t>年  ２月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25</a:t>
          </a:r>
          <a:r>
            <a:rPr lang="ja-JP" sz="1200" b="1" strike="noStrike" spc="-1">
              <a:solidFill>
                <a:srgbClr val="000080"/>
              </a:solidFill>
              <a:latin typeface="ＭＳ Ｐゴシック"/>
              <a:ea typeface="ＭＳ Ｐゴシック"/>
            </a:rPr>
            <a:t>年  ４月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この様式は、平成</a:t>
          </a:r>
          <a:r>
            <a:rPr lang="en-US" sz="1200" b="1" strike="noStrike" spc="-1">
              <a:solidFill>
                <a:srgbClr val="000080"/>
              </a:solidFill>
              <a:latin typeface="ＭＳ Ｐゴシック"/>
              <a:ea typeface="ＭＳ Ｐゴシック"/>
            </a:rPr>
            <a:t>27</a:t>
          </a:r>
          <a:r>
            <a:rPr lang="ja-JP" sz="1200" b="1" strike="noStrike" spc="-1">
              <a:solidFill>
                <a:srgbClr val="000080"/>
              </a:solidFill>
              <a:latin typeface="ＭＳ Ｐゴシック"/>
              <a:ea typeface="ＭＳ Ｐゴシック"/>
            </a:rPr>
            <a:t>年  ８月　１日から使用できるものとする。</a:t>
          </a:r>
          <a:endParaRPr lang="en-US" sz="1200" b="0" strike="noStrike" spc="-1">
            <a:latin typeface="游明朝"/>
          </a:endParaRPr>
        </a:p>
        <a:p>
          <a:pPr>
            <a:lnSpc>
              <a:spcPts val="1301"/>
            </a:lnSpc>
          </a:pPr>
          <a:r>
            <a:rPr lang="ja-JP" sz="1200" b="1" strike="noStrike" spc="-1">
              <a:solidFill>
                <a:srgbClr val="000080"/>
              </a:solidFill>
              <a:latin typeface="ＭＳ Ｐゴシック"/>
              <a:ea typeface="ＭＳ Ｐゴシック"/>
            </a:rPr>
            <a:t>　この様式は、令和２年　４月　１日から使用できるものとする。</a:t>
          </a:r>
          <a:endParaRPr lang="en-US" sz="1200" b="0" strike="noStrike" spc="-1">
            <a:latin typeface="游明朝"/>
          </a:endParaRPr>
        </a:p>
        <a:p>
          <a:pPr>
            <a:lnSpc>
              <a:spcPts val="1301"/>
            </a:lnSpc>
            <a:tabLst>
              <a:tab pos="0" algn="l"/>
            </a:tabLst>
          </a:pPr>
          <a:r>
            <a:rPr lang="ja-JP" sz="1200" b="1" strike="noStrike" spc="-1">
              <a:solidFill>
                <a:srgbClr val="00206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この様式は、令和３年　６月　１日から使用できるものとする。</a:t>
          </a:r>
          <a:endParaRPr lang="en-US" sz="1200" b="0" strike="noStrike" spc="-1">
            <a:latin typeface="游明朝"/>
          </a:endParaRPr>
        </a:p>
        <a:p>
          <a:pPr>
            <a:lnSpc>
              <a:spcPts val="1301"/>
            </a:lnSpc>
            <a:tabLst>
              <a:tab pos="0" algn="l"/>
            </a:tabLst>
          </a:pPr>
          <a:r>
            <a:rPr lang="ja-JP" sz="1200" b="1" strike="noStrike" spc="-1">
              <a:solidFill>
                <a:srgbClr val="002060"/>
              </a:solidFill>
              <a:latin typeface="ＭＳ Ｐゴシック"/>
              <a:ea typeface="ＭＳ Ｐゴシック"/>
            </a:rPr>
            <a:t>　</a:t>
          </a:r>
          <a:r>
            <a:rPr lang="ja-JP" sz="1200" b="1" strike="noStrike" spc="-1">
              <a:solidFill>
                <a:srgbClr val="000080"/>
              </a:solidFill>
              <a:latin typeface="ＭＳ Ｐゴシック"/>
              <a:ea typeface="ＭＳ Ｐゴシック"/>
            </a:rPr>
            <a:t>この様式は、令和７年　４月　１日から使用できるものとする。</a:t>
          </a: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r>
            <a:rPr lang="ja-JP" sz="1200" b="1" strike="noStrike" spc="-1">
              <a:solidFill>
                <a:srgbClr val="000080"/>
              </a:solidFill>
              <a:latin typeface="ＭＳ Ｐゴシック"/>
              <a:ea typeface="ＭＳ Ｐゴシック"/>
            </a:rPr>
            <a:t>　　　　　　　　　　　　　　　　　　　　　　　　　　　　　　　　　　　　　　　　　　作成担当　財政課　管財・契約検査係</a:t>
          </a: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301"/>
            </a:lnSpc>
            <a:tabLst>
              <a:tab pos="0" algn="l"/>
            </a:tabLst>
          </a:pPr>
          <a:endParaRPr lang="en-US" sz="1200" b="0" strike="noStrike" spc="-1">
            <a:latin typeface="游明朝"/>
          </a:endParaRPr>
        </a:p>
        <a:p>
          <a:pPr>
            <a:lnSpc>
              <a:spcPts val="1400"/>
            </a:lnSpc>
            <a:tabLst>
              <a:tab pos="0" algn="l"/>
            </a:tabLst>
          </a:pPr>
          <a:endParaRPr lang="en-US" sz="1200" b="0" strike="noStrike" spc="-1">
            <a:latin typeface="游明朝"/>
          </a:endParaRPr>
        </a:p>
        <a:p>
          <a:pPr>
            <a:lnSpc>
              <a:spcPts val="1199"/>
            </a:lnSpc>
            <a:tabLst>
              <a:tab pos="0" algn="l"/>
            </a:tabLst>
          </a:pPr>
          <a:endParaRPr lang="en-US" sz="1200" b="0" strike="noStrike" spc="-1">
            <a:latin typeface="游明朝"/>
          </a:endParaRPr>
        </a:p>
        <a:p>
          <a:pPr>
            <a:lnSpc>
              <a:spcPts val="1301"/>
            </a:lnSpc>
            <a:tabLst>
              <a:tab pos="0" algn="l"/>
            </a:tabLst>
          </a:pPr>
          <a:r>
            <a:rPr lang="en-US" sz="1200" b="1" strike="noStrike" spc="-1">
              <a:solidFill>
                <a:srgbClr val="000080"/>
              </a:solidFill>
              <a:latin typeface="ＭＳ Ｐゴシック"/>
              <a:ea typeface="ＭＳ Ｐゴシック"/>
            </a:rPr>
            <a:t>                                                                </a:t>
          </a:r>
          <a:endParaRPr lang="en-US" sz="1200" b="0" strike="noStrike" spc="-1">
            <a:latin typeface="游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76200</xdr:colOff>
      <xdr:row>8</xdr:row>
      <xdr:rowOff>48260</xdr:rowOff>
    </xdr:from>
    <xdr:to xmlns:xdr="http://schemas.openxmlformats.org/drawingml/2006/spreadsheetDrawing">
      <xdr:col>8</xdr:col>
      <xdr:colOff>10160</xdr:colOff>
      <xdr:row>8</xdr:row>
      <xdr:rowOff>285750</xdr:rowOff>
    </xdr:to>
    <xdr:sp macro="" textlink="">
      <xdr:nvSpPr>
        <xdr:cNvPr id="2" name="Oval 15"/>
        <xdr:cNvSpPr/>
      </xdr:nvSpPr>
      <xdr:spPr>
        <a:xfrm>
          <a:off x="4052570" y="629285"/>
          <a:ext cx="558165" cy="237490"/>
        </a:xfrm>
        <a:prstGeom prst="ellipse">
          <a:avLst/>
        </a:prstGeom>
        <a:noFill/>
        <a:ln w="9525">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1" name="Check Box 1"/>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2" name="Check Box 2"/>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3" name="Check Box 3"/>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4" name="Check Box 4"/>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5" name="Check Box 5"/>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6" name="Check Box 6"/>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7" name="Check Box 7"/>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8" name="Check Box 8"/>
        <xdr:cNvSpPr/>
      </xdr:nvSpPr>
      <xdr:spPr>
        <a:xfrm>
          <a:off x="0" y="0"/>
          <a:ext cx="0" cy="0"/>
        </a:xfrm>
        <a:prstGeom prst="rect">
          <a:avLst/>
        </a:prstGeom>
      </xdr:spPr>
      <xdr:txBody>
        <a:bodyPr vertOverflow="overflow" horzOverflow="overflow" anchor="ctr"/>
        <a:lstStyle/>
        <a:p>
          <a:r>
            <a:t/>
          </a: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0</xdr:col>
          <xdr:colOff>15240</xdr:colOff>
          <xdr:row>13</xdr:row>
          <xdr:rowOff>14605</xdr:rowOff>
        </xdr:from>
        <xdr:to xmlns:xdr="http://schemas.openxmlformats.org/drawingml/2006/spreadsheetDrawing">
          <xdr:col>1</xdr:col>
          <xdr:colOff>7620</xdr:colOff>
          <xdr:row>14</xdr:row>
          <xdr:rowOff>14605</xdr:rowOff>
        </xdr:to>
        <xdr:sp textlink="">
          <xdr:nvSpPr>
            <xdr:cNvPr id="1025" name="shape_0" hidden="1">
              <a:extLst>
                <a:ext uri="{63B3BB69-23CF-44E3-9099-C40C66FF867C}">
                  <a14:compatExt spid="_x0000_s1025"/>
                </a:ext>
              </a:extLst>
            </xdr:cNvPr>
            <xdr:cNvSpPr>
              <a:spLocks noChangeShapeType="1"/>
            </xdr:cNvSpPr>
          </xdr:nvSpPr>
          <xdr:spPr>
            <a:xfrm>
              <a:off x="15240" y="3054985"/>
              <a:ext cx="2406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15240</xdr:colOff>
          <xdr:row>14</xdr:row>
          <xdr:rowOff>14605</xdr:rowOff>
        </xdr:from>
        <xdr:to xmlns:xdr="http://schemas.openxmlformats.org/drawingml/2006/spreadsheetDrawing">
          <xdr:col>1</xdr:col>
          <xdr:colOff>7620</xdr:colOff>
          <xdr:row>15</xdr:row>
          <xdr:rowOff>14605</xdr:rowOff>
        </xdr:to>
        <xdr:sp textlink="">
          <xdr:nvSpPr>
            <xdr:cNvPr id="1026" name="shape_0" hidden="1">
              <a:extLst>
                <a:ext uri="{63B3BB69-23CF-44E3-9099-C40C66FF867C}">
                  <a14:compatExt spid="_x0000_s1026"/>
                </a:ext>
              </a:extLst>
            </xdr:cNvPr>
            <xdr:cNvSpPr>
              <a:spLocks noChangeShapeType="1"/>
            </xdr:cNvSpPr>
          </xdr:nvSpPr>
          <xdr:spPr>
            <a:xfrm>
              <a:off x="15240" y="3255010"/>
              <a:ext cx="2406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15240</xdr:colOff>
          <xdr:row>15</xdr:row>
          <xdr:rowOff>14605</xdr:rowOff>
        </xdr:from>
        <xdr:to xmlns:xdr="http://schemas.openxmlformats.org/drawingml/2006/spreadsheetDrawing">
          <xdr:col>1</xdr:col>
          <xdr:colOff>7620</xdr:colOff>
          <xdr:row>16</xdr:row>
          <xdr:rowOff>14605</xdr:rowOff>
        </xdr:to>
        <xdr:sp textlink="">
          <xdr:nvSpPr>
            <xdr:cNvPr id="1027" name="shape_0" hidden="1">
              <a:extLst>
                <a:ext uri="{63B3BB69-23CF-44E3-9099-C40C66FF867C}">
                  <a14:compatExt spid="_x0000_s1027"/>
                </a:ext>
              </a:extLst>
            </xdr:cNvPr>
            <xdr:cNvSpPr>
              <a:spLocks noChangeShapeType="1"/>
            </xdr:cNvSpPr>
          </xdr:nvSpPr>
          <xdr:spPr>
            <a:xfrm>
              <a:off x="15240" y="3455035"/>
              <a:ext cx="2406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15240</xdr:colOff>
          <xdr:row>16</xdr:row>
          <xdr:rowOff>14605</xdr:rowOff>
        </xdr:from>
        <xdr:to xmlns:xdr="http://schemas.openxmlformats.org/drawingml/2006/spreadsheetDrawing">
          <xdr:col>1</xdr:col>
          <xdr:colOff>7620</xdr:colOff>
          <xdr:row>17</xdr:row>
          <xdr:rowOff>14605</xdr:rowOff>
        </xdr:to>
        <xdr:sp textlink="">
          <xdr:nvSpPr>
            <xdr:cNvPr id="1028" name="shape_0" hidden="1">
              <a:extLst>
                <a:ext uri="{63B3BB69-23CF-44E3-9099-C40C66FF867C}">
                  <a14:compatExt spid="_x0000_s1028"/>
                </a:ext>
              </a:extLst>
            </xdr:cNvPr>
            <xdr:cNvSpPr>
              <a:spLocks noChangeShapeType="1"/>
            </xdr:cNvSpPr>
          </xdr:nvSpPr>
          <xdr:spPr>
            <a:xfrm>
              <a:off x="15240" y="3655060"/>
              <a:ext cx="240665" cy="2000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15240</xdr:colOff>
          <xdr:row>19</xdr:row>
          <xdr:rowOff>14605</xdr:rowOff>
        </xdr:from>
        <xdr:to xmlns:xdr="http://schemas.openxmlformats.org/drawingml/2006/spreadsheetDrawing">
          <xdr:col>1</xdr:col>
          <xdr:colOff>7620</xdr:colOff>
          <xdr:row>20</xdr:row>
          <xdr:rowOff>22860</xdr:rowOff>
        </xdr:to>
        <xdr:sp textlink="">
          <xdr:nvSpPr>
            <xdr:cNvPr id="1029" name="shape_0" hidden="1">
              <a:extLst>
                <a:ext uri="{63B3BB69-23CF-44E3-9099-C40C66FF867C}">
                  <a14:compatExt spid="_x0000_s1029"/>
                </a:ext>
              </a:extLst>
            </xdr:cNvPr>
            <xdr:cNvSpPr>
              <a:spLocks noChangeShapeType="1"/>
            </xdr:cNvSpPr>
          </xdr:nvSpPr>
          <xdr:spPr>
            <a:xfrm>
              <a:off x="15240" y="4236085"/>
              <a:ext cx="24066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15240</xdr:colOff>
          <xdr:row>22</xdr:row>
          <xdr:rowOff>14605</xdr:rowOff>
        </xdr:from>
        <xdr:to xmlns:xdr="http://schemas.openxmlformats.org/drawingml/2006/spreadsheetDrawing">
          <xdr:col>1</xdr:col>
          <xdr:colOff>7620</xdr:colOff>
          <xdr:row>23</xdr:row>
          <xdr:rowOff>22860</xdr:rowOff>
        </xdr:to>
        <xdr:sp textlink="">
          <xdr:nvSpPr>
            <xdr:cNvPr id="1030" name="shape_0" hidden="1">
              <a:extLst>
                <a:ext uri="{63B3BB69-23CF-44E3-9099-C40C66FF867C}">
                  <a14:compatExt spid="_x0000_s1030"/>
                </a:ext>
              </a:extLst>
            </xdr:cNvPr>
            <xdr:cNvSpPr>
              <a:spLocks noChangeShapeType="1"/>
            </xdr:cNvSpPr>
          </xdr:nvSpPr>
          <xdr:spPr>
            <a:xfrm>
              <a:off x="15240" y="4721860"/>
              <a:ext cx="24066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15240</xdr:colOff>
          <xdr:row>25</xdr:row>
          <xdr:rowOff>14605</xdr:rowOff>
        </xdr:from>
        <xdr:to xmlns:xdr="http://schemas.openxmlformats.org/drawingml/2006/spreadsheetDrawing">
          <xdr:col>1</xdr:col>
          <xdr:colOff>7620</xdr:colOff>
          <xdr:row>26</xdr:row>
          <xdr:rowOff>22860</xdr:rowOff>
        </xdr:to>
        <xdr:sp textlink="">
          <xdr:nvSpPr>
            <xdr:cNvPr id="1031" name="shape_0" hidden="1">
              <a:extLst>
                <a:ext uri="{63B3BB69-23CF-44E3-9099-C40C66FF867C}">
                  <a14:compatExt spid="_x0000_s1031"/>
                </a:ext>
              </a:extLst>
            </xdr:cNvPr>
            <xdr:cNvSpPr>
              <a:spLocks noChangeShapeType="1"/>
            </xdr:cNvSpPr>
          </xdr:nvSpPr>
          <xdr:spPr>
            <a:xfrm>
              <a:off x="15240" y="5207635"/>
              <a:ext cx="240665" cy="1892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0</xdr:col>
          <xdr:colOff>15240</xdr:colOff>
          <xdr:row>28</xdr:row>
          <xdr:rowOff>14605</xdr:rowOff>
        </xdr:from>
        <xdr:to xmlns:xdr="http://schemas.openxmlformats.org/drawingml/2006/spreadsheetDrawing">
          <xdr:col>1</xdr:col>
          <xdr:colOff>7620</xdr:colOff>
          <xdr:row>29</xdr:row>
          <xdr:rowOff>22860</xdr:rowOff>
        </xdr:to>
        <xdr:sp textlink="">
          <xdr:nvSpPr>
            <xdr:cNvPr id="1032" name="shape_0" hidden="1">
              <a:extLst>
                <a:ext uri="{63B3BB69-23CF-44E3-9099-C40C66FF867C}">
                  <a14:compatExt spid="_x0000_s1032"/>
                </a:ext>
              </a:extLst>
            </xdr:cNvPr>
            <xdr:cNvSpPr>
              <a:spLocks noChangeShapeType="1"/>
            </xdr:cNvSpPr>
          </xdr:nvSpPr>
          <xdr:spPr>
            <a:xfrm>
              <a:off x="15240" y="5693410"/>
              <a:ext cx="240665" cy="189230"/>
            </a:xfrm>
            <a:prstGeom prst="rec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390525</xdr:colOff>
      <xdr:row>6</xdr:row>
      <xdr:rowOff>57785</xdr:rowOff>
    </xdr:from>
    <xdr:to xmlns:xdr="http://schemas.openxmlformats.org/drawingml/2006/spreadsheetDrawing">
      <xdr:col>8</xdr:col>
      <xdr:colOff>1114425</xdr:colOff>
      <xdr:row>8</xdr:row>
      <xdr:rowOff>152400</xdr:rowOff>
    </xdr:to>
    <xdr:sp macro="" textlink="">
      <xdr:nvSpPr>
        <xdr:cNvPr id="3" name="AutoShape 2"/>
        <xdr:cNvSpPr/>
      </xdr:nvSpPr>
      <xdr:spPr>
        <a:xfrm>
          <a:off x="5085715" y="1705610"/>
          <a:ext cx="1160145" cy="389890"/>
        </a:xfrm>
        <a:prstGeom prst="bracketPair">
          <a:avLst>
            <a:gd name="adj" fmla="val 16667"/>
          </a:avLst>
        </a:prstGeom>
        <a:noFill/>
        <a:ln w="9525">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2</xdr:col>
      <xdr:colOff>0</xdr:colOff>
      <xdr:row>65</xdr:row>
      <xdr:rowOff>0</xdr:rowOff>
    </xdr:from>
    <xdr:to xmlns:xdr="http://schemas.openxmlformats.org/drawingml/2006/spreadsheetDrawing">
      <xdr:col>71</xdr:col>
      <xdr:colOff>132715</xdr:colOff>
      <xdr:row>107</xdr:row>
      <xdr:rowOff>38100</xdr:rowOff>
    </xdr:to>
    <xdr:sp macro="" textlink="">
      <xdr:nvSpPr>
        <xdr:cNvPr id="4" name="正方形/長方形 3"/>
        <xdr:cNvSpPr/>
      </xdr:nvSpPr>
      <xdr:spPr>
        <a:xfrm>
          <a:off x="222885" y="11068050"/>
          <a:ext cx="11019155" cy="7962900"/>
        </a:xfrm>
        <a:prstGeom prst="rect">
          <a:avLst/>
        </a:prstGeom>
        <a:noFill/>
        <a:ln w="9525">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1257935</xdr:colOff>
      <xdr:row>17</xdr:row>
      <xdr:rowOff>17780</xdr:rowOff>
    </xdr:from>
    <xdr:to xmlns:xdr="http://schemas.openxmlformats.org/drawingml/2006/spreadsheetDrawing">
      <xdr:col>2</xdr:col>
      <xdr:colOff>1257935</xdr:colOff>
      <xdr:row>18</xdr:row>
      <xdr:rowOff>19685</xdr:rowOff>
    </xdr:to>
    <xdr:sp macro="" textlink="">
      <xdr:nvSpPr>
        <xdr:cNvPr id="5" name="Line 1"/>
        <xdr:cNvSpPr/>
      </xdr:nvSpPr>
      <xdr:spPr>
        <a:xfrm>
          <a:off x="2800985" y="6170930"/>
          <a:ext cx="0" cy="382905"/>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2</xdr:col>
      <xdr:colOff>1257935</xdr:colOff>
      <xdr:row>17</xdr:row>
      <xdr:rowOff>208915</xdr:rowOff>
    </xdr:from>
    <xdr:to xmlns:xdr="http://schemas.openxmlformats.org/drawingml/2006/spreadsheetDrawing">
      <xdr:col>4</xdr:col>
      <xdr:colOff>20955</xdr:colOff>
      <xdr:row>17</xdr:row>
      <xdr:rowOff>208915</xdr:rowOff>
    </xdr:to>
    <xdr:sp macro="" textlink="">
      <xdr:nvSpPr>
        <xdr:cNvPr id="6" name="Line 2"/>
        <xdr:cNvSpPr/>
      </xdr:nvSpPr>
      <xdr:spPr>
        <a:xfrm>
          <a:off x="2800985" y="6362065"/>
          <a:ext cx="913765" cy="0"/>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3</xdr:col>
      <xdr:colOff>209550</xdr:colOff>
      <xdr:row>14</xdr:row>
      <xdr:rowOff>17780</xdr:rowOff>
    </xdr:from>
    <xdr:to xmlns:xdr="http://schemas.openxmlformats.org/drawingml/2006/spreadsheetDrawing">
      <xdr:col>3</xdr:col>
      <xdr:colOff>209550</xdr:colOff>
      <xdr:row>17</xdr:row>
      <xdr:rowOff>228600</xdr:rowOff>
    </xdr:to>
    <xdr:sp macro="" textlink="">
      <xdr:nvSpPr>
        <xdr:cNvPr id="7" name="Line 3"/>
        <xdr:cNvSpPr/>
      </xdr:nvSpPr>
      <xdr:spPr>
        <a:xfrm>
          <a:off x="3569970" y="5027930"/>
          <a:ext cx="0" cy="1353820"/>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3</xdr:col>
      <xdr:colOff>228600</xdr:colOff>
      <xdr:row>14</xdr:row>
      <xdr:rowOff>0</xdr:rowOff>
    </xdr:from>
    <xdr:to xmlns:xdr="http://schemas.openxmlformats.org/drawingml/2006/spreadsheetDrawing">
      <xdr:col>4</xdr:col>
      <xdr:colOff>20955</xdr:colOff>
      <xdr:row>14</xdr:row>
      <xdr:rowOff>0</xdr:rowOff>
    </xdr:to>
    <xdr:sp macro="" textlink="">
      <xdr:nvSpPr>
        <xdr:cNvPr id="8" name="Line 4"/>
        <xdr:cNvSpPr/>
      </xdr:nvSpPr>
      <xdr:spPr>
        <a:xfrm>
          <a:off x="3589020" y="5010150"/>
          <a:ext cx="125730" cy="0"/>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3</xdr:col>
      <xdr:colOff>219075</xdr:colOff>
      <xdr:row>15</xdr:row>
      <xdr:rowOff>219710</xdr:rowOff>
    </xdr:from>
    <xdr:to xmlns:xdr="http://schemas.openxmlformats.org/drawingml/2006/spreadsheetDrawing">
      <xdr:col>6</xdr:col>
      <xdr:colOff>9525</xdr:colOff>
      <xdr:row>15</xdr:row>
      <xdr:rowOff>219710</xdr:rowOff>
    </xdr:to>
    <xdr:sp macro="" textlink="">
      <xdr:nvSpPr>
        <xdr:cNvPr id="9" name="Line 6"/>
        <xdr:cNvSpPr/>
      </xdr:nvSpPr>
      <xdr:spPr>
        <a:xfrm>
          <a:off x="3579495" y="5610860"/>
          <a:ext cx="2360930" cy="0"/>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5</xdr:col>
      <xdr:colOff>190500</xdr:colOff>
      <xdr:row>9</xdr:row>
      <xdr:rowOff>219710</xdr:rowOff>
    </xdr:from>
    <xdr:to xmlns:xdr="http://schemas.openxmlformats.org/drawingml/2006/spreadsheetDrawing">
      <xdr:col>6</xdr:col>
      <xdr:colOff>19685</xdr:colOff>
      <xdr:row>9</xdr:row>
      <xdr:rowOff>219710</xdr:rowOff>
    </xdr:to>
    <xdr:sp macro="" textlink="">
      <xdr:nvSpPr>
        <xdr:cNvPr id="10" name="Line 7"/>
        <xdr:cNvSpPr/>
      </xdr:nvSpPr>
      <xdr:spPr>
        <a:xfrm>
          <a:off x="5804535" y="3324860"/>
          <a:ext cx="146050" cy="0"/>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5</xdr:col>
      <xdr:colOff>228600</xdr:colOff>
      <xdr:row>23</xdr:row>
      <xdr:rowOff>200025</xdr:rowOff>
    </xdr:from>
    <xdr:to xmlns:xdr="http://schemas.openxmlformats.org/drawingml/2006/spreadsheetDrawing">
      <xdr:col>6</xdr:col>
      <xdr:colOff>19685</xdr:colOff>
      <xdr:row>23</xdr:row>
      <xdr:rowOff>200025</xdr:rowOff>
    </xdr:to>
    <xdr:sp macro="" textlink="">
      <xdr:nvSpPr>
        <xdr:cNvPr id="11" name="Line 8"/>
        <xdr:cNvSpPr/>
      </xdr:nvSpPr>
      <xdr:spPr>
        <a:xfrm>
          <a:off x="5842635" y="8639175"/>
          <a:ext cx="107950" cy="0"/>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5</xdr:col>
      <xdr:colOff>180975</xdr:colOff>
      <xdr:row>30</xdr:row>
      <xdr:rowOff>219710</xdr:rowOff>
    </xdr:from>
    <xdr:to xmlns:xdr="http://schemas.openxmlformats.org/drawingml/2006/spreadsheetDrawing">
      <xdr:col>5</xdr:col>
      <xdr:colOff>316865</xdr:colOff>
      <xdr:row>30</xdr:row>
      <xdr:rowOff>219710</xdr:rowOff>
    </xdr:to>
    <xdr:sp macro="" textlink="">
      <xdr:nvSpPr>
        <xdr:cNvPr id="12" name="Line 9"/>
        <xdr:cNvSpPr/>
      </xdr:nvSpPr>
      <xdr:spPr>
        <a:xfrm>
          <a:off x="5795010" y="11325860"/>
          <a:ext cx="135890" cy="0"/>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5</xdr:col>
      <xdr:colOff>190500</xdr:colOff>
      <xdr:row>9</xdr:row>
      <xdr:rowOff>246380</xdr:rowOff>
    </xdr:from>
    <xdr:to xmlns:xdr="http://schemas.openxmlformats.org/drawingml/2006/spreadsheetDrawing">
      <xdr:col>5</xdr:col>
      <xdr:colOff>190500</xdr:colOff>
      <xdr:row>30</xdr:row>
      <xdr:rowOff>246380</xdr:rowOff>
    </xdr:to>
    <xdr:sp macro="" textlink="">
      <xdr:nvSpPr>
        <xdr:cNvPr id="13" name="Line 10"/>
        <xdr:cNvSpPr/>
      </xdr:nvSpPr>
      <xdr:spPr>
        <a:xfrm>
          <a:off x="5804535" y="3351530"/>
          <a:ext cx="0" cy="8001000"/>
        </a:xfrm>
        <a:prstGeom prst="line">
          <a:avLst/>
        </a:prstGeom>
        <a:ln w="9525" cap="rnd">
          <a:solidFill>
            <a:srgbClr val="000000"/>
          </a:solidFill>
          <a:prstDash val="sysDot"/>
          <a:round/>
        </a:ln>
      </xdr:spPr>
      <xdr:style>
        <a:lnRef idx="0">
          <a:srgbClr val="000000"/>
        </a:lnRef>
        <a:fillRef idx="0">
          <a:srgbClr val="000000"/>
        </a:fillRef>
        <a:effectRef idx="0">
          <a:srgbClr val="00000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1" name="Check Box 1"/>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2" name="Check Box 2"/>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3" name="Check Box 3"/>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4" name="Check Box 4"/>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5" name="Check Box 5"/>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6" name="Check Box 6"/>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7" name="Check Box 7"/>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8" name="Check Box 8"/>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09" name="Check Box 9"/>
        <xdr:cNvSpPr/>
      </xdr:nvSpPr>
      <xdr:spPr>
        <a:xfrm>
          <a:off x="0" y="0"/>
          <a:ext cx="0" cy="0"/>
        </a:xfrm>
        <a:prstGeom prst="rect">
          <a:avLst/>
        </a:prstGeom>
      </xdr:spPr>
      <xdr:txBody>
        <a:bodyPr vertOverflow="overflow" horzOverflow="overflow" anchor="ctr"/>
        <a:lstStyle/>
        <a:p>
          <a:r>
            <a:t/>
          </a:r>
        </a:p>
      </xdr:txBody>
    </xdr:sp>
    <xdr:clientData/>
  </xdr:twoCellAnchor>
  <xdr:twoCellAnchor editAs="oneCell">
    <xdr:from xmlns:xdr="http://schemas.openxmlformats.org/drawingml/2006/spreadsheetDrawing">
      <xdr:col>0</xdr:col>
      <xdr:colOff>0</xdr:colOff>
      <xdr:row>0</xdr:row>
      <xdr:rowOff>0</xdr:rowOff>
    </xdr:from>
    <xdr:to xmlns:xdr="http://schemas.openxmlformats.org/drawingml/2006/spreadsheetDrawing">
      <xdr:col>0</xdr:col>
      <xdr:colOff>0</xdr:colOff>
      <xdr:row>0</xdr:row>
      <xdr:rowOff>0</xdr:rowOff>
    </xdr:to>
    <xdr:sp macro="" textlink="">
      <xdr:nvSpPr>
        <xdr:cNvPr id="1010" name="Check Box 10"/>
        <xdr:cNvSpPr/>
      </xdr:nvSpPr>
      <xdr:spPr>
        <a:xfrm>
          <a:off x="0" y="0"/>
          <a:ext cx="0" cy="0"/>
        </a:xfrm>
        <a:prstGeom prst="rect">
          <a:avLst/>
        </a:prstGeom>
      </xdr:spPr>
      <xdr:txBody>
        <a:bodyPr vertOverflow="overflow" horzOverflow="overflow" anchor="ctr"/>
        <a:lstStyle/>
        <a:p>
          <a:r>
            <a:t/>
          </a:r>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4</xdr:row>
          <xdr:rowOff>0</xdr:rowOff>
        </xdr:from>
        <xdr:to xmlns:xdr="http://schemas.openxmlformats.org/drawingml/2006/spreadsheetDrawing">
          <xdr:col>5</xdr:col>
          <xdr:colOff>15240</xdr:colOff>
          <xdr:row>5</xdr:row>
          <xdr:rowOff>0</xdr:rowOff>
        </xdr:to>
        <xdr:sp textlink="">
          <xdr:nvSpPr>
            <xdr:cNvPr id="2048" name="shape_0" hidden="1">
              <a:extLst>
                <a:ext uri="{63B3BB69-23CF-44E3-9099-C40C66FF867C}">
                  <a14:compatExt spid="_x0000_s2048"/>
                </a:ext>
              </a:extLst>
            </xdr:cNvPr>
            <xdr:cNvSpPr>
              <a:spLocks noChangeShapeType="1"/>
            </xdr:cNvSpPr>
          </xdr:nvSpPr>
          <xdr:spPr>
            <a:xfrm>
              <a:off x="725805" y="87630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3</xdr:row>
          <xdr:rowOff>0</xdr:rowOff>
        </xdr:from>
        <xdr:to xmlns:xdr="http://schemas.openxmlformats.org/drawingml/2006/spreadsheetDrawing">
          <xdr:col>5</xdr:col>
          <xdr:colOff>15240</xdr:colOff>
          <xdr:row>4</xdr:row>
          <xdr:rowOff>0</xdr:rowOff>
        </xdr:to>
        <xdr:sp textlink="">
          <xdr:nvSpPr>
            <xdr:cNvPr id="2049" name="shape_0" hidden="1">
              <a:extLst>
                <a:ext uri="{63B3BB69-23CF-44E3-9099-C40C66FF867C}">
                  <a14:compatExt spid="_x0000_s2049"/>
                </a:ext>
              </a:extLst>
            </xdr:cNvPr>
            <xdr:cNvSpPr>
              <a:spLocks noChangeShapeType="1"/>
            </xdr:cNvSpPr>
          </xdr:nvSpPr>
          <xdr:spPr>
            <a:xfrm>
              <a:off x="725805" y="62865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6</xdr:row>
          <xdr:rowOff>0</xdr:rowOff>
        </xdr:from>
        <xdr:to xmlns:xdr="http://schemas.openxmlformats.org/drawingml/2006/spreadsheetDrawing">
          <xdr:col>5</xdr:col>
          <xdr:colOff>15240</xdr:colOff>
          <xdr:row>7</xdr:row>
          <xdr:rowOff>0</xdr:rowOff>
        </xdr:to>
        <xdr:sp textlink="">
          <xdr:nvSpPr>
            <xdr:cNvPr id="2050" name="shape_0" hidden="1">
              <a:extLst>
                <a:ext uri="{63B3BB69-23CF-44E3-9099-C40C66FF867C}">
                  <a14:compatExt spid="_x0000_s2050"/>
                </a:ext>
              </a:extLst>
            </xdr:cNvPr>
            <xdr:cNvSpPr>
              <a:spLocks noChangeShapeType="1"/>
            </xdr:cNvSpPr>
          </xdr:nvSpPr>
          <xdr:spPr>
            <a:xfrm>
              <a:off x="725805" y="137160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7</xdr:row>
          <xdr:rowOff>0</xdr:rowOff>
        </xdr:from>
        <xdr:to xmlns:xdr="http://schemas.openxmlformats.org/drawingml/2006/spreadsheetDrawing">
          <xdr:col>5</xdr:col>
          <xdr:colOff>15240</xdr:colOff>
          <xdr:row>8</xdr:row>
          <xdr:rowOff>0</xdr:rowOff>
        </xdr:to>
        <xdr:sp textlink="">
          <xdr:nvSpPr>
            <xdr:cNvPr id="2051" name="shape_0" hidden="1">
              <a:extLst>
                <a:ext uri="{63B3BB69-23CF-44E3-9099-C40C66FF867C}">
                  <a14:compatExt spid="_x0000_s2051"/>
                </a:ext>
              </a:extLst>
            </xdr:cNvPr>
            <xdr:cNvSpPr>
              <a:spLocks noChangeShapeType="1"/>
            </xdr:cNvSpPr>
          </xdr:nvSpPr>
          <xdr:spPr>
            <a:xfrm>
              <a:off x="725805" y="161925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6</xdr:row>
          <xdr:rowOff>0</xdr:rowOff>
        </xdr:from>
        <xdr:to xmlns:xdr="http://schemas.openxmlformats.org/drawingml/2006/spreadsheetDrawing">
          <xdr:col>5</xdr:col>
          <xdr:colOff>15240</xdr:colOff>
          <xdr:row>7</xdr:row>
          <xdr:rowOff>0</xdr:rowOff>
        </xdr:to>
        <xdr:sp textlink="">
          <xdr:nvSpPr>
            <xdr:cNvPr id="2052" name="shape_0" hidden="1">
              <a:extLst>
                <a:ext uri="{63B3BB69-23CF-44E3-9099-C40C66FF867C}">
                  <a14:compatExt spid="_x0000_s2052"/>
                </a:ext>
              </a:extLst>
            </xdr:cNvPr>
            <xdr:cNvSpPr>
              <a:spLocks noChangeShapeType="1"/>
            </xdr:cNvSpPr>
          </xdr:nvSpPr>
          <xdr:spPr>
            <a:xfrm>
              <a:off x="725805" y="137160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8</xdr:row>
          <xdr:rowOff>0</xdr:rowOff>
        </xdr:from>
        <xdr:to xmlns:xdr="http://schemas.openxmlformats.org/drawingml/2006/spreadsheetDrawing">
          <xdr:col>5</xdr:col>
          <xdr:colOff>15240</xdr:colOff>
          <xdr:row>9</xdr:row>
          <xdr:rowOff>0</xdr:rowOff>
        </xdr:to>
        <xdr:sp textlink="">
          <xdr:nvSpPr>
            <xdr:cNvPr id="2053" name="shape_0" hidden="1">
              <a:extLst>
                <a:ext uri="{63B3BB69-23CF-44E3-9099-C40C66FF867C}">
                  <a14:compatExt spid="_x0000_s2053"/>
                </a:ext>
              </a:extLst>
            </xdr:cNvPr>
            <xdr:cNvSpPr>
              <a:spLocks noChangeShapeType="1"/>
            </xdr:cNvSpPr>
          </xdr:nvSpPr>
          <xdr:spPr>
            <a:xfrm>
              <a:off x="725805" y="186690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7</xdr:row>
          <xdr:rowOff>0</xdr:rowOff>
        </xdr:from>
        <xdr:to xmlns:xdr="http://schemas.openxmlformats.org/drawingml/2006/spreadsheetDrawing">
          <xdr:col>5</xdr:col>
          <xdr:colOff>15240</xdr:colOff>
          <xdr:row>8</xdr:row>
          <xdr:rowOff>0</xdr:rowOff>
        </xdr:to>
        <xdr:sp textlink="">
          <xdr:nvSpPr>
            <xdr:cNvPr id="2054" name="shape_0" hidden="1">
              <a:extLst>
                <a:ext uri="{63B3BB69-23CF-44E3-9099-C40C66FF867C}">
                  <a14:compatExt spid="_x0000_s2054"/>
                </a:ext>
              </a:extLst>
            </xdr:cNvPr>
            <xdr:cNvSpPr>
              <a:spLocks noChangeShapeType="1"/>
            </xdr:cNvSpPr>
          </xdr:nvSpPr>
          <xdr:spPr>
            <a:xfrm>
              <a:off x="725805" y="161925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8</xdr:row>
          <xdr:rowOff>0</xdr:rowOff>
        </xdr:from>
        <xdr:to xmlns:xdr="http://schemas.openxmlformats.org/drawingml/2006/spreadsheetDrawing">
          <xdr:col>5</xdr:col>
          <xdr:colOff>15240</xdr:colOff>
          <xdr:row>9</xdr:row>
          <xdr:rowOff>0</xdr:rowOff>
        </xdr:to>
        <xdr:sp textlink="">
          <xdr:nvSpPr>
            <xdr:cNvPr id="2055" name="shape_0" hidden="1">
              <a:extLst>
                <a:ext uri="{63B3BB69-23CF-44E3-9099-C40C66FF867C}">
                  <a14:compatExt spid="_x0000_s2055"/>
                </a:ext>
              </a:extLst>
            </xdr:cNvPr>
            <xdr:cNvSpPr>
              <a:spLocks noChangeShapeType="1"/>
            </xdr:cNvSpPr>
          </xdr:nvSpPr>
          <xdr:spPr>
            <a:xfrm>
              <a:off x="725805" y="186690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9</xdr:row>
          <xdr:rowOff>0</xdr:rowOff>
        </xdr:from>
        <xdr:to xmlns:xdr="http://schemas.openxmlformats.org/drawingml/2006/spreadsheetDrawing">
          <xdr:col>5</xdr:col>
          <xdr:colOff>15240</xdr:colOff>
          <xdr:row>10</xdr:row>
          <xdr:rowOff>0</xdr:rowOff>
        </xdr:to>
        <xdr:sp textlink="">
          <xdr:nvSpPr>
            <xdr:cNvPr id="2056" name="shape_0" hidden="1">
              <a:extLst>
                <a:ext uri="{63B3BB69-23CF-44E3-9099-C40C66FF867C}">
                  <a14:compatExt spid="_x0000_s2056"/>
                </a:ext>
              </a:extLst>
            </xdr:cNvPr>
            <xdr:cNvSpPr>
              <a:spLocks noChangeShapeType="1"/>
            </xdr:cNvSpPr>
          </xdr:nvSpPr>
          <xdr:spPr>
            <a:xfrm>
              <a:off x="725805" y="2114550"/>
              <a:ext cx="20574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15240</xdr:colOff>
          <xdr:row>8</xdr:row>
          <xdr:rowOff>0</xdr:rowOff>
        </xdr:from>
        <xdr:to xmlns:xdr="http://schemas.openxmlformats.org/drawingml/2006/spreadsheetDrawing">
          <xdr:col>5</xdr:col>
          <xdr:colOff>15240</xdr:colOff>
          <xdr:row>9</xdr:row>
          <xdr:rowOff>0</xdr:rowOff>
        </xdr:to>
        <xdr:sp textlink="">
          <xdr:nvSpPr>
            <xdr:cNvPr id="2057" name="shape_0" hidden="1">
              <a:extLst>
                <a:ext uri="{63B3BB69-23CF-44E3-9099-C40C66FF867C}">
                  <a14:compatExt spid="_x0000_s2057"/>
                </a:ext>
              </a:extLst>
            </xdr:cNvPr>
            <xdr:cNvSpPr>
              <a:spLocks noChangeShapeType="1"/>
            </xdr:cNvSpPr>
          </xdr:nvSpPr>
          <xdr:spPr>
            <a:xfrm>
              <a:off x="725805" y="1866900"/>
              <a:ext cx="205740" cy="247650"/>
            </a:xfrm>
            <a:prstGeom prst="rec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7</xdr:col>
      <xdr:colOff>161925</xdr:colOff>
      <xdr:row>4</xdr:row>
      <xdr:rowOff>0</xdr:rowOff>
    </xdr:from>
    <xdr:to xmlns:xdr="http://schemas.openxmlformats.org/drawingml/2006/spreadsheetDrawing">
      <xdr:col>8</xdr:col>
      <xdr:colOff>361950</xdr:colOff>
      <xdr:row>5</xdr:row>
      <xdr:rowOff>66040</xdr:rowOff>
    </xdr:to>
    <xdr:sp macro="" textlink="">
      <xdr:nvSpPr>
        <xdr:cNvPr id="14" name="Text Box 10"/>
        <xdr:cNvSpPr/>
      </xdr:nvSpPr>
      <xdr:spPr>
        <a:xfrm>
          <a:off x="3846195" y="857250"/>
          <a:ext cx="791210" cy="256540"/>
        </a:xfrm>
        <a:prstGeom prst="rect">
          <a:avLst/>
        </a:prstGeom>
        <a:noFill/>
        <a:ln w="0">
          <a:noFill/>
        </a:ln>
      </xdr:spPr>
      <xdr:style>
        <a:lnRef idx="0">
          <a:srgbClr val="000000"/>
        </a:lnRef>
        <a:fillRef idx="0">
          <a:srgbClr val="000000"/>
        </a:fillRef>
        <a:effectRef idx="0">
          <a:srgbClr val="000000"/>
        </a:effectRef>
        <a:fontRef idx="minor"/>
      </xdr:style>
      <xdr:txBody>
        <a:bodyPr vertOverflow="clip" horzOverflow="overflow" lIns="36720" tIns="23040" rIns="0" bIns="0" anchor="t" upright="1"/>
        <a:lstStyle/>
        <a:p>
          <a:pPr>
            <a:lnSpc>
              <a:spcPct val="100000"/>
            </a:lnSpc>
          </a:pPr>
          <a:r>
            <a:rPr lang="ja-JP" sz="1400" b="0" strike="noStrike" spc="-1">
              <a:solidFill>
                <a:srgbClr val="000000"/>
              </a:solidFill>
              <a:latin typeface="ＭＳ Ｐゴシック"/>
              <a:ea typeface="ＭＳ Ｐゴシック"/>
            </a:rPr>
            <a:t>河川</a:t>
          </a:r>
          <a:endParaRPr lang="en-US" sz="1400" b="0" strike="noStrike" spc="-1">
            <a:latin typeface="游明朝"/>
          </a:endParaRPr>
        </a:p>
      </xdr:txBody>
    </xdr:sp>
    <xdr:clientData/>
  </xdr:twoCellAnchor>
  <xdr:twoCellAnchor>
    <xdr:from xmlns:xdr="http://schemas.openxmlformats.org/drawingml/2006/spreadsheetDrawing">
      <xdr:col>2</xdr:col>
      <xdr:colOff>76200</xdr:colOff>
      <xdr:row>14</xdr:row>
      <xdr:rowOff>142240</xdr:rowOff>
    </xdr:from>
    <xdr:to xmlns:xdr="http://schemas.openxmlformats.org/drawingml/2006/spreadsheetDrawing">
      <xdr:col>4</xdr:col>
      <xdr:colOff>123190</xdr:colOff>
      <xdr:row>15</xdr:row>
      <xdr:rowOff>200025</xdr:rowOff>
    </xdr:to>
    <xdr:sp macro="" textlink="">
      <xdr:nvSpPr>
        <xdr:cNvPr id="15" name="Text Box 12"/>
        <xdr:cNvSpPr/>
      </xdr:nvSpPr>
      <xdr:spPr>
        <a:xfrm>
          <a:off x="804545" y="4161790"/>
          <a:ext cx="1229360" cy="448310"/>
        </a:xfrm>
        <a:prstGeom prst="rect">
          <a:avLst/>
        </a:prstGeom>
        <a:noFill/>
        <a:ln w="0">
          <a:noFill/>
        </a:ln>
      </xdr:spPr>
      <xdr:style>
        <a:lnRef idx="0">
          <a:srgbClr val="000000"/>
        </a:lnRef>
        <a:fillRef idx="0">
          <a:srgbClr val="000000"/>
        </a:fillRef>
        <a:effectRef idx="0">
          <a:srgbClr val="000000"/>
        </a:effectRef>
        <a:fontRef idx="minor"/>
      </xdr:style>
      <xdr:txBody>
        <a:bodyPr vertOverflow="clip" horzOverflow="overflow" lIns="36720" tIns="23040" rIns="0" bIns="0" anchor="t" upright="1"/>
        <a:lstStyle/>
        <a:p>
          <a:pPr>
            <a:lnSpc>
              <a:spcPts val="1701"/>
            </a:lnSpc>
          </a:pPr>
          <a:r>
            <a:rPr lang="en-US" sz="1400" b="0" strike="noStrike" spc="-1">
              <a:solidFill>
                <a:srgbClr val="000000"/>
              </a:solidFill>
              <a:latin typeface="ＭＳ Ｐゴシック"/>
              <a:ea typeface="ＭＳ Ｐゴシック"/>
            </a:rPr>
            <a:t>UCL</a:t>
          </a:r>
          <a:endParaRPr lang="en-US" sz="1400" b="0" strike="noStrike" spc="-1">
            <a:latin typeface="游明朝"/>
          </a:endParaRPr>
        </a:p>
        <a:p>
          <a:pPr>
            <a:lnSpc>
              <a:spcPts val="1701"/>
            </a:lnSpc>
          </a:pPr>
          <a:r>
            <a:rPr lang="en-US" sz="1400" b="0" strike="noStrike" spc="-1">
              <a:solidFill>
                <a:srgbClr val="000000"/>
              </a:solidFill>
              <a:latin typeface="ＭＳ Ｐゴシック"/>
              <a:ea typeface="ＭＳ Ｐゴシック"/>
            </a:rPr>
            <a:t>[</a:t>
          </a:r>
          <a:r>
            <a:rPr lang="ja-JP" sz="1400" b="0" strike="noStrike" spc="-1">
              <a:solidFill>
                <a:srgbClr val="000000"/>
              </a:solidFill>
              <a:latin typeface="ＭＳ Ｐゴシック"/>
              <a:ea typeface="ＭＳ Ｐゴシック"/>
            </a:rPr>
            <a:t>　　　　　　　</a:t>
          </a:r>
          <a:r>
            <a:rPr lang="en-US" sz="1400" b="0" strike="noStrike" spc="-1">
              <a:solidFill>
                <a:srgbClr val="000000"/>
              </a:solidFill>
              <a:latin typeface="ＭＳ Ｐゴシック"/>
              <a:ea typeface="ＭＳ Ｐゴシック"/>
            </a:rPr>
            <a:t>]</a:t>
          </a:r>
          <a:endParaRPr lang="en-US" sz="1400" b="0" strike="noStrike" spc="-1">
            <a:latin typeface="游明朝"/>
          </a:endParaRPr>
        </a:p>
      </xdr:txBody>
    </xdr:sp>
    <xdr:clientData/>
  </xdr:twoCellAnchor>
  <xdr:twoCellAnchor>
    <xdr:from xmlns:xdr="http://schemas.openxmlformats.org/drawingml/2006/spreadsheetDrawing">
      <xdr:col>2</xdr:col>
      <xdr:colOff>76200</xdr:colOff>
      <xdr:row>25</xdr:row>
      <xdr:rowOff>94615</xdr:rowOff>
    </xdr:from>
    <xdr:to xmlns:xdr="http://schemas.openxmlformats.org/drawingml/2006/spreadsheetDrawing">
      <xdr:col>4</xdr:col>
      <xdr:colOff>266700</xdr:colOff>
      <xdr:row>27</xdr:row>
      <xdr:rowOff>38735</xdr:rowOff>
    </xdr:to>
    <xdr:sp macro="" textlink="">
      <xdr:nvSpPr>
        <xdr:cNvPr id="16" name="Text Box 13"/>
        <xdr:cNvSpPr/>
      </xdr:nvSpPr>
      <xdr:spPr>
        <a:xfrm>
          <a:off x="804545" y="6504940"/>
          <a:ext cx="1372870" cy="344170"/>
        </a:xfrm>
        <a:prstGeom prst="rect">
          <a:avLst/>
        </a:prstGeom>
        <a:noFill/>
        <a:ln w="0">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ts val="1701"/>
            </a:lnSpc>
          </a:pPr>
          <a:r>
            <a:rPr lang="en-US" sz="1400" b="0" strike="noStrike" spc="-1">
              <a:solidFill>
                <a:srgbClr val="000000"/>
              </a:solidFill>
              <a:latin typeface="ＭＳ Ｐゴシック"/>
              <a:ea typeface="ＭＳ Ｐゴシック"/>
            </a:rPr>
            <a:t>CL</a:t>
          </a:r>
          <a:endParaRPr lang="en-US" sz="1400" b="0" strike="noStrike" spc="-1">
            <a:latin typeface="游明朝"/>
          </a:endParaRPr>
        </a:p>
        <a:p>
          <a:pPr>
            <a:lnSpc>
              <a:spcPts val="1701"/>
            </a:lnSpc>
          </a:pPr>
          <a:r>
            <a:rPr lang="en-US" sz="1400" b="0" strike="noStrike" spc="-1">
              <a:solidFill>
                <a:srgbClr val="000000"/>
              </a:solidFill>
              <a:latin typeface="ＭＳ Ｐゴシック"/>
              <a:ea typeface="ＭＳ Ｐゴシック"/>
            </a:rPr>
            <a:t>[</a:t>
          </a:r>
          <a:r>
            <a:rPr lang="ja-JP" sz="1400" b="0" strike="noStrike" spc="-1">
              <a:solidFill>
                <a:srgbClr val="000000"/>
              </a:solidFill>
              <a:latin typeface="ＭＳ Ｐゴシック"/>
              <a:ea typeface="ＭＳ Ｐゴシック"/>
            </a:rPr>
            <a:t>　　　　　　　</a:t>
          </a:r>
          <a:r>
            <a:rPr lang="en-US" sz="1400" b="0" strike="noStrike" spc="-1">
              <a:solidFill>
                <a:srgbClr val="000000"/>
              </a:solidFill>
              <a:latin typeface="ＭＳ Ｐゴシック"/>
              <a:ea typeface="ＭＳ Ｐゴシック"/>
            </a:rPr>
            <a:t>]</a:t>
          </a:r>
          <a:endParaRPr lang="en-US" sz="1400" b="0" strike="noStrike" spc="-1">
            <a:latin typeface="游明朝"/>
          </a:endParaRPr>
        </a:p>
      </xdr:txBody>
    </xdr:sp>
    <xdr:clientData/>
  </xdr:twoCellAnchor>
  <xdr:twoCellAnchor>
    <xdr:from xmlns:xdr="http://schemas.openxmlformats.org/drawingml/2006/spreadsheetDrawing">
      <xdr:col>2</xdr:col>
      <xdr:colOff>47625</xdr:colOff>
      <xdr:row>36</xdr:row>
      <xdr:rowOff>94615</xdr:rowOff>
    </xdr:from>
    <xdr:to xmlns:xdr="http://schemas.openxmlformats.org/drawingml/2006/spreadsheetDrawing">
      <xdr:col>4</xdr:col>
      <xdr:colOff>170815</xdr:colOff>
      <xdr:row>37</xdr:row>
      <xdr:rowOff>133350</xdr:rowOff>
    </xdr:to>
    <xdr:sp macro="" textlink="">
      <xdr:nvSpPr>
        <xdr:cNvPr id="17" name="Text Box 14"/>
        <xdr:cNvSpPr/>
      </xdr:nvSpPr>
      <xdr:spPr>
        <a:xfrm>
          <a:off x="775970" y="8705215"/>
          <a:ext cx="1305560" cy="238760"/>
        </a:xfrm>
        <a:prstGeom prst="rect">
          <a:avLst/>
        </a:prstGeom>
        <a:noFill/>
        <a:ln w="0">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ts val="1701"/>
            </a:lnSpc>
          </a:pPr>
          <a:r>
            <a:rPr lang="en-US" sz="1400" b="0" strike="noStrike" spc="-1">
              <a:solidFill>
                <a:srgbClr val="000000"/>
              </a:solidFill>
              <a:latin typeface="ＭＳ Ｐゴシック"/>
              <a:ea typeface="ＭＳ Ｐゴシック"/>
            </a:rPr>
            <a:t>LCL</a:t>
          </a:r>
          <a:endParaRPr lang="en-US" sz="1400" b="0" strike="noStrike" spc="-1">
            <a:latin typeface="游明朝"/>
          </a:endParaRPr>
        </a:p>
        <a:p>
          <a:pPr>
            <a:lnSpc>
              <a:spcPts val="1701"/>
            </a:lnSpc>
          </a:pPr>
          <a:r>
            <a:rPr lang="en-US" sz="1400" b="0" strike="noStrike" spc="-1">
              <a:solidFill>
                <a:srgbClr val="000000"/>
              </a:solidFill>
              <a:latin typeface="ＭＳ Ｐゴシック"/>
              <a:ea typeface="ＭＳ Ｐゴシック"/>
            </a:rPr>
            <a:t>[</a:t>
          </a:r>
          <a:r>
            <a:rPr lang="ja-JP" sz="1400" b="0" strike="noStrike" spc="-1">
              <a:solidFill>
                <a:srgbClr val="000000"/>
              </a:solidFill>
              <a:latin typeface="ＭＳ Ｐゴシック"/>
              <a:ea typeface="ＭＳ Ｐゴシック"/>
            </a:rPr>
            <a:t>　　　　　　　</a:t>
          </a:r>
          <a:r>
            <a:rPr lang="en-US" sz="1400" b="0" strike="noStrike" spc="-1">
              <a:solidFill>
                <a:srgbClr val="000000"/>
              </a:solidFill>
              <a:latin typeface="ＭＳ Ｐゴシック"/>
              <a:ea typeface="ＭＳ Ｐゴシック"/>
            </a:rPr>
            <a:t>]</a:t>
          </a:r>
          <a:endParaRPr lang="en-US" sz="1400" b="0" strike="noStrike" spc="-1">
            <a:latin typeface="游明朝"/>
          </a:endParaRPr>
        </a:p>
      </xdr:txBody>
    </xdr:sp>
    <xdr:clientData/>
  </xdr:twoCellAnchor>
  <xdr:twoCellAnchor>
    <xdr:from xmlns:xdr="http://schemas.openxmlformats.org/drawingml/2006/spreadsheetDrawing">
      <xdr:col>15</xdr:col>
      <xdr:colOff>161925</xdr:colOff>
      <xdr:row>4</xdr:row>
      <xdr:rowOff>0</xdr:rowOff>
    </xdr:from>
    <xdr:to xmlns:xdr="http://schemas.openxmlformats.org/drawingml/2006/spreadsheetDrawing">
      <xdr:col>16</xdr:col>
      <xdr:colOff>361950</xdr:colOff>
      <xdr:row>5</xdr:row>
      <xdr:rowOff>66040</xdr:rowOff>
    </xdr:to>
    <xdr:sp macro="" textlink="">
      <xdr:nvSpPr>
        <xdr:cNvPr id="18" name="Text Box 24"/>
        <xdr:cNvSpPr/>
      </xdr:nvSpPr>
      <xdr:spPr>
        <a:xfrm>
          <a:off x="8575675" y="857250"/>
          <a:ext cx="791210" cy="256540"/>
        </a:xfrm>
        <a:prstGeom prst="rect">
          <a:avLst/>
        </a:prstGeom>
        <a:noFill/>
        <a:ln w="0">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400" b="0" strike="noStrike" spc="-1">
              <a:solidFill>
                <a:srgbClr val="000000"/>
              </a:solidFill>
              <a:latin typeface="ＭＳ Ｐゴシック"/>
              <a:ea typeface="ＭＳ Ｐゴシック"/>
            </a:rPr>
            <a:t>河川</a:t>
          </a:r>
          <a:endParaRPr lang="en-US" sz="1400" b="0" strike="noStrike" spc="-1">
            <a:latin typeface="游明朝"/>
          </a:endParaRPr>
        </a:p>
      </xdr:txBody>
    </xdr:sp>
    <xdr:clientData/>
  </xdr:twoCellAnchor>
  <xdr:twoCellAnchor>
    <xdr:from xmlns:xdr="http://schemas.openxmlformats.org/drawingml/2006/spreadsheetDrawing">
      <xdr:col>8</xdr:col>
      <xdr:colOff>161925</xdr:colOff>
      <xdr:row>4</xdr:row>
      <xdr:rowOff>0</xdr:rowOff>
    </xdr:from>
    <xdr:to xmlns:xdr="http://schemas.openxmlformats.org/drawingml/2006/spreadsheetDrawing">
      <xdr:col>9</xdr:col>
      <xdr:colOff>361950</xdr:colOff>
      <xdr:row>5</xdr:row>
      <xdr:rowOff>66040</xdr:rowOff>
    </xdr:to>
    <xdr:sp macro="" textlink="">
      <xdr:nvSpPr>
        <xdr:cNvPr id="19" name="Text Box 25"/>
        <xdr:cNvSpPr/>
      </xdr:nvSpPr>
      <xdr:spPr>
        <a:xfrm>
          <a:off x="4437380" y="857250"/>
          <a:ext cx="791210" cy="256540"/>
        </a:xfrm>
        <a:prstGeom prst="rect">
          <a:avLst/>
        </a:prstGeom>
        <a:noFill/>
        <a:ln w="0">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ct val="100000"/>
            </a:lnSpc>
          </a:pPr>
          <a:r>
            <a:rPr lang="ja-JP" sz="1400" b="0" strike="noStrike" spc="-1">
              <a:solidFill>
                <a:srgbClr val="000000"/>
              </a:solidFill>
              <a:latin typeface="ＭＳ Ｐゴシック"/>
              <a:ea typeface="ＭＳ Ｐゴシック"/>
            </a:rPr>
            <a:t>河川</a:t>
          </a:r>
          <a:endParaRPr lang="en-US" sz="1400" b="0" strike="noStrike" spc="-1">
            <a:latin typeface="游明朝"/>
          </a:endParaRPr>
        </a:p>
      </xdr:txBody>
    </xdr:sp>
    <xdr:clientData/>
  </xdr:twoCellAnchor>
  <xdr:twoCellAnchor>
    <xdr:from xmlns:xdr="http://schemas.openxmlformats.org/drawingml/2006/spreadsheetDrawing">
      <xdr:col>2</xdr:col>
      <xdr:colOff>66675</xdr:colOff>
      <xdr:row>36</xdr:row>
      <xdr:rowOff>94615</xdr:rowOff>
    </xdr:from>
    <xdr:to xmlns:xdr="http://schemas.openxmlformats.org/drawingml/2006/spreadsheetDrawing">
      <xdr:col>4</xdr:col>
      <xdr:colOff>256540</xdr:colOff>
      <xdr:row>38</xdr:row>
      <xdr:rowOff>104140</xdr:rowOff>
    </xdr:to>
    <xdr:sp macro="" textlink="">
      <xdr:nvSpPr>
        <xdr:cNvPr id="20" name="Text Box 26"/>
        <xdr:cNvSpPr/>
      </xdr:nvSpPr>
      <xdr:spPr>
        <a:xfrm>
          <a:off x="795020" y="8705215"/>
          <a:ext cx="1372235" cy="600075"/>
        </a:xfrm>
        <a:prstGeom prst="rect">
          <a:avLst/>
        </a:prstGeom>
        <a:noFill/>
        <a:ln w="0">
          <a:noFill/>
        </a:ln>
      </xdr:spPr>
      <xdr:style>
        <a:lnRef idx="0">
          <a:srgbClr val="000000"/>
        </a:lnRef>
        <a:fillRef idx="0">
          <a:srgbClr val="000000"/>
        </a:fillRef>
        <a:effectRef idx="0">
          <a:srgbClr val="000000"/>
        </a:effectRef>
        <a:fontRef idx="minor"/>
      </xdr:style>
      <xdr:txBody>
        <a:bodyPr vertOverflow="clip" horzOverflow="overflow" lIns="27360" tIns="18360" rIns="0" bIns="0" anchor="t" upright="1"/>
        <a:lstStyle/>
        <a:p>
          <a:pPr>
            <a:lnSpc>
              <a:spcPts val="1701"/>
            </a:lnSpc>
          </a:pPr>
          <a:endParaRPr lang="en-US" sz="1400" b="0" strike="noStrike" spc="-1">
            <a:latin typeface="游明朝"/>
          </a:endParaRPr>
        </a:p>
        <a:p>
          <a:pPr>
            <a:lnSpc>
              <a:spcPts val="1701"/>
            </a:lnSpc>
          </a:pPr>
          <a:r>
            <a:rPr lang="en-US" sz="1400" b="0" strike="noStrike" spc="-1">
              <a:solidFill>
                <a:srgbClr val="000000"/>
              </a:solidFill>
              <a:latin typeface="ＭＳ Ｐゴシック"/>
              <a:ea typeface="ＭＳ Ｐゴシック"/>
            </a:rPr>
            <a:t>[</a:t>
          </a:r>
          <a:r>
            <a:rPr lang="ja-JP" sz="1400" b="0" strike="noStrike" spc="-1">
              <a:solidFill>
                <a:srgbClr val="000000"/>
              </a:solidFill>
              <a:latin typeface="ＭＳ Ｐゴシック"/>
              <a:ea typeface="ＭＳ Ｐゴシック"/>
            </a:rPr>
            <a:t>　　　　　　　</a:t>
          </a:r>
          <a:r>
            <a:rPr lang="en-US" sz="1400" b="0" strike="noStrike" spc="-1">
              <a:solidFill>
                <a:srgbClr val="000000"/>
              </a:solidFill>
              <a:latin typeface="ＭＳ Ｐゴシック"/>
              <a:ea typeface="ＭＳ Ｐゴシック"/>
            </a:rPr>
            <a:t>]</a:t>
          </a:r>
          <a:endParaRPr lang="en-US" sz="1400" b="0" strike="noStrike" spc="-1">
            <a:latin typeface="游明朝"/>
          </a:endParaRPr>
        </a:p>
      </xdr:txBody>
    </xdr:sp>
    <xdr:clientData/>
  </xdr:twoCellAnchor>
  <xdr:twoCellAnchor>
    <xdr:from xmlns:xdr="http://schemas.openxmlformats.org/drawingml/2006/spreadsheetDrawing">
      <xdr:col>4</xdr:col>
      <xdr:colOff>0</xdr:colOff>
      <xdr:row>19</xdr:row>
      <xdr:rowOff>94615</xdr:rowOff>
    </xdr:from>
    <xdr:to xmlns:xdr="http://schemas.openxmlformats.org/drawingml/2006/spreadsheetDrawing">
      <xdr:col>19</xdr:col>
      <xdr:colOff>591185</xdr:colOff>
      <xdr:row>19</xdr:row>
      <xdr:rowOff>94615</xdr:rowOff>
    </xdr:to>
    <xdr:sp macro="" textlink="">
      <xdr:nvSpPr>
        <xdr:cNvPr id="21" name="Line 27"/>
        <xdr:cNvSpPr/>
      </xdr:nvSpPr>
      <xdr:spPr>
        <a:xfrm>
          <a:off x="1910715" y="5304790"/>
          <a:ext cx="9458960" cy="0"/>
        </a:xfrm>
        <a:prstGeom prst="line">
          <a:avLst/>
        </a:prstGeom>
        <a:ln w="25400" cap="rnd">
          <a:solidFill>
            <a:srgbClr val="FF6600"/>
          </a:solidFill>
          <a:prstDash val="sysDot"/>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4</xdr:col>
      <xdr:colOff>18415</xdr:colOff>
      <xdr:row>32</xdr:row>
      <xdr:rowOff>114300</xdr:rowOff>
    </xdr:from>
    <xdr:to xmlns:xdr="http://schemas.openxmlformats.org/drawingml/2006/spreadsheetDrawing">
      <xdr:col>20</xdr:col>
      <xdr:colOff>18415</xdr:colOff>
      <xdr:row>32</xdr:row>
      <xdr:rowOff>114300</xdr:rowOff>
    </xdr:to>
    <xdr:sp macro="" textlink="">
      <xdr:nvSpPr>
        <xdr:cNvPr id="22" name="Line 28"/>
        <xdr:cNvSpPr/>
      </xdr:nvSpPr>
      <xdr:spPr>
        <a:xfrm>
          <a:off x="1929130" y="7924800"/>
          <a:ext cx="9458960" cy="0"/>
        </a:xfrm>
        <a:prstGeom prst="line">
          <a:avLst/>
        </a:prstGeom>
        <a:ln w="25400" cap="rnd">
          <a:solidFill>
            <a:srgbClr val="FF6600"/>
          </a:solidFill>
          <a:prstDash val="sysDot"/>
          <a:round/>
        </a:ln>
      </xdr:spPr>
      <xdr:style>
        <a:lnRef idx="0">
          <a:srgbClr val="000000"/>
        </a:lnRef>
        <a:fillRef idx="0">
          <a:srgbClr val="000000"/>
        </a:fillRef>
        <a:effectRef idx="0">
          <a:srgbClr val="00000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16</xdr:col>
      <xdr:colOff>0</xdr:colOff>
      <xdr:row>45</xdr:row>
      <xdr:rowOff>0</xdr:rowOff>
    </xdr:from>
    <xdr:to xmlns:xdr="http://schemas.openxmlformats.org/drawingml/2006/spreadsheetDrawing">
      <xdr:col>18</xdr:col>
      <xdr:colOff>213995</xdr:colOff>
      <xdr:row>50</xdr:row>
      <xdr:rowOff>180975</xdr:rowOff>
    </xdr:to>
    <xdr:sp macro="" textlink="">
      <xdr:nvSpPr>
        <xdr:cNvPr id="23" name="Line 1"/>
        <xdr:cNvSpPr/>
      </xdr:nvSpPr>
      <xdr:spPr>
        <a:xfrm flipH="1">
          <a:off x="3288030" y="7762875"/>
          <a:ext cx="641985" cy="1038225"/>
        </a:xfrm>
        <a:prstGeom prst="line">
          <a:avLst/>
        </a:prstGeom>
        <a:ln w="9525">
          <a:solidFill>
            <a:srgbClr val="000000"/>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19</xdr:col>
      <xdr:colOff>0</xdr:colOff>
      <xdr:row>45</xdr:row>
      <xdr:rowOff>9525</xdr:rowOff>
    </xdr:from>
    <xdr:to xmlns:xdr="http://schemas.openxmlformats.org/drawingml/2006/spreadsheetDrawing">
      <xdr:col>22</xdr:col>
      <xdr:colOff>9525</xdr:colOff>
      <xdr:row>50</xdr:row>
      <xdr:rowOff>180975</xdr:rowOff>
    </xdr:to>
    <xdr:sp macro="" textlink="">
      <xdr:nvSpPr>
        <xdr:cNvPr id="24" name="Line 2"/>
        <xdr:cNvSpPr/>
      </xdr:nvSpPr>
      <xdr:spPr>
        <a:xfrm flipH="1">
          <a:off x="3930015" y="7772400"/>
          <a:ext cx="651510" cy="1028700"/>
        </a:xfrm>
        <a:prstGeom prst="line">
          <a:avLst/>
        </a:prstGeom>
        <a:ln w="9525">
          <a:solidFill>
            <a:srgbClr val="000000"/>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28</xdr:col>
      <xdr:colOff>9525</xdr:colOff>
      <xdr:row>45</xdr:row>
      <xdr:rowOff>0</xdr:rowOff>
    </xdr:from>
    <xdr:to xmlns:xdr="http://schemas.openxmlformats.org/drawingml/2006/spreadsheetDrawing">
      <xdr:col>31</xdr:col>
      <xdr:colOff>10160</xdr:colOff>
      <xdr:row>50</xdr:row>
      <xdr:rowOff>180975</xdr:rowOff>
    </xdr:to>
    <xdr:sp macro="" textlink="">
      <xdr:nvSpPr>
        <xdr:cNvPr id="25" name="Line 3"/>
        <xdr:cNvSpPr/>
      </xdr:nvSpPr>
      <xdr:spPr>
        <a:xfrm flipH="1">
          <a:off x="5865495" y="7762875"/>
          <a:ext cx="642620" cy="1038225"/>
        </a:xfrm>
        <a:prstGeom prst="line">
          <a:avLst/>
        </a:prstGeom>
        <a:ln w="9525">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31</xdr:col>
      <xdr:colOff>10160</xdr:colOff>
      <xdr:row>46</xdr:row>
      <xdr:rowOff>0</xdr:rowOff>
    </xdr:from>
    <xdr:to xmlns:xdr="http://schemas.openxmlformats.org/drawingml/2006/spreadsheetDrawing">
      <xdr:col>38</xdr:col>
      <xdr:colOff>213995</xdr:colOff>
      <xdr:row>48</xdr:row>
      <xdr:rowOff>171450</xdr:rowOff>
    </xdr:to>
    <xdr:sp macro="" textlink="">
      <xdr:nvSpPr>
        <xdr:cNvPr id="26" name="Line 1"/>
        <xdr:cNvSpPr/>
      </xdr:nvSpPr>
      <xdr:spPr>
        <a:xfrm>
          <a:off x="6652895" y="8229600"/>
          <a:ext cx="1701800" cy="523875"/>
        </a:xfrm>
        <a:prstGeom prst="line">
          <a:avLst/>
        </a:prstGeom>
        <a:ln w="9525">
          <a:solidFill>
            <a:srgbClr val="000000"/>
          </a:solidFill>
          <a:round/>
        </a:ln>
      </xdr:spPr>
      <xdr:style>
        <a:lnRef idx="0">
          <a:srgbClr val="000000"/>
        </a:lnRef>
        <a:fillRef idx="0">
          <a:srgbClr val="000000"/>
        </a:fillRef>
        <a:effectRef idx="0">
          <a:srgbClr val="000000"/>
        </a:effectRef>
        <a:fontRef idx="minor"/>
      </xdr:style>
    </xdr:sp>
    <xdr:clientData/>
  </xdr:twoCellAnchor>
  <xdr:twoCellAnchor>
    <xdr:from xmlns:xdr="http://schemas.openxmlformats.org/drawingml/2006/spreadsheetDrawing">
      <xdr:col>47</xdr:col>
      <xdr:colOff>0</xdr:colOff>
      <xdr:row>46</xdr:row>
      <xdr:rowOff>0</xdr:rowOff>
    </xdr:from>
    <xdr:to xmlns:xdr="http://schemas.openxmlformats.org/drawingml/2006/spreadsheetDrawing">
      <xdr:col>50</xdr:col>
      <xdr:colOff>213995</xdr:colOff>
      <xdr:row>49</xdr:row>
      <xdr:rowOff>9525</xdr:rowOff>
    </xdr:to>
    <xdr:sp macro="" textlink="">
      <xdr:nvSpPr>
        <xdr:cNvPr id="27" name="Line 2"/>
        <xdr:cNvSpPr/>
      </xdr:nvSpPr>
      <xdr:spPr>
        <a:xfrm>
          <a:off x="10066655" y="8229600"/>
          <a:ext cx="855980" cy="533400"/>
        </a:xfrm>
        <a:prstGeom prst="line">
          <a:avLst/>
        </a:prstGeom>
        <a:ln w="9525">
          <a:solidFill>
            <a:srgbClr val="000000"/>
          </a:solidFill>
          <a:round/>
        </a:ln>
      </xdr:spPr>
      <xdr:style>
        <a:lnRef idx="0">
          <a:srgbClr val="000000"/>
        </a:lnRef>
        <a:fillRef idx="0">
          <a:srgbClr val="000000"/>
        </a:fillRef>
        <a:effectRef idx="0">
          <a:srgbClr val="000000"/>
        </a:effectRef>
        <a:fontRef idx="minor"/>
      </xdr:style>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6.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7.xml" /><Relationship Id="rId3" Type="http://schemas.openxmlformats.org/officeDocument/2006/relationships/vmlDrawing" Target="../drawings/vmlDrawing2.vml" /><Relationship Id="rId4" Type="http://schemas.openxmlformats.org/officeDocument/2006/relationships/ctrlProp" Target="../ctrlProps/ctrlProp9.xml" /><Relationship Id="rId5" Type="http://schemas.openxmlformats.org/officeDocument/2006/relationships/ctrlProp" Target="../ctrlProps/ctrlProp10.xml" /><Relationship Id="rId6" Type="http://schemas.openxmlformats.org/officeDocument/2006/relationships/ctrlProp" Target="../ctrlProps/ctrlProp11.xml" /><Relationship Id="rId7" Type="http://schemas.openxmlformats.org/officeDocument/2006/relationships/ctrlProp" Target="../ctrlProps/ctrlProp12.xml" /><Relationship Id="rId8" Type="http://schemas.openxmlformats.org/officeDocument/2006/relationships/ctrlProp" Target="../ctrlProps/ctrlProp13.xml" /><Relationship Id="rId9" Type="http://schemas.openxmlformats.org/officeDocument/2006/relationships/ctrlProp" Target="../ctrlProps/ctrlProp14.xml" /><Relationship Id="rId10" Type="http://schemas.openxmlformats.org/officeDocument/2006/relationships/ctrlProp" Target="../ctrlProps/ctrlProp15.xml" /><Relationship Id="rId11" Type="http://schemas.openxmlformats.org/officeDocument/2006/relationships/ctrlProp" Target="../ctrlProps/ctrlProp16.xml" /><Relationship Id="rId12" Type="http://schemas.openxmlformats.org/officeDocument/2006/relationships/ctrlProp" Target="../ctrlProps/ctrlProp17.xml" /><Relationship Id="rId13" Type="http://schemas.openxmlformats.org/officeDocument/2006/relationships/ctrlProp" Target="../ctrlProps/ctrlProp18.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_rels/sheet18.xml.rels><?xml version="1.0" encoding="UTF-8"?><Relationships xmlns="http://schemas.openxmlformats.org/package/2006/relationships"><Relationship Id="rId1" Type="http://schemas.openxmlformats.org/officeDocument/2006/relationships/printerSettings" Target="../printerSettings/printerSettings18.bin" /></Relationships>
</file>

<file path=xl/worksheets/_rels/sheet19.xml.rels><?xml version="1.0" encoding="UTF-8"?><Relationships xmlns="http://schemas.openxmlformats.org/package/2006/relationships"><Relationship Id="rId1" Type="http://schemas.openxmlformats.org/officeDocument/2006/relationships/printerSettings" Target="../printerSettings/printerSettings19.bin" /></Relationships>
</file>

<file path=xl/worksheets/_rels/sheet20.xml.rels><?xml version="1.0" encoding="UTF-8"?><Relationships xmlns="http://schemas.openxmlformats.org/package/2006/relationships"><Relationship Id="rId1" Type="http://schemas.openxmlformats.org/officeDocument/2006/relationships/printerSettings" Target="../printerSettings/printerSettings20.bin" /></Relationships>
</file>

<file path=xl/worksheets/_rels/sheet21.xml.rels><?xml version="1.0" encoding="UTF-8"?><Relationships xmlns="http://schemas.openxmlformats.org/package/2006/relationships"><Relationship Id="rId1" Type="http://schemas.openxmlformats.org/officeDocument/2006/relationships/printerSettings" Target="../printerSettings/printerSettings21.bin" /></Relationships>
</file>

<file path=xl/worksheets/_rels/sheet22.xml.rels><?xml version="1.0" encoding="UTF-8"?><Relationships xmlns="http://schemas.openxmlformats.org/package/2006/relationships"><Relationship Id="rId1" Type="http://schemas.openxmlformats.org/officeDocument/2006/relationships/printerSettings" Target="../printerSettings/printerSettings22.bin" /></Relationships>
</file>

<file path=xl/worksheets/_rels/sheet23.xml.rels><?xml version="1.0" encoding="UTF-8"?><Relationships xmlns="http://schemas.openxmlformats.org/package/2006/relationships"><Relationship Id="rId1" Type="http://schemas.openxmlformats.org/officeDocument/2006/relationships/printerSettings" Target="../printerSettings/printerSettings23.bin" /><Relationship Id="rId2" Type="http://schemas.openxmlformats.org/officeDocument/2006/relationships/drawing" Target="../drawings/drawing8.xml" /></Relationships>
</file>

<file path=xl/worksheets/_rels/sheet24.xml.rels><?xml version="1.0" encoding="UTF-8"?><Relationships xmlns="http://schemas.openxmlformats.org/package/2006/relationships"><Relationship Id="rId1" Type="http://schemas.openxmlformats.org/officeDocument/2006/relationships/printerSettings" Target="../printerSettings/printerSettings24.bin" /></Relationships>
</file>

<file path=xl/worksheets/_rels/sheet25.xml.rels><?xml version="1.0" encoding="UTF-8"?><Relationships xmlns="http://schemas.openxmlformats.org/package/2006/relationships"><Relationship Id="rId1" Type="http://schemas.openxmlformats.org/officeDocument/2006/relationships/printerSettings" Target="../printerSettings/printerSettings25.bin" /></Relationships>
</file>

<file path=xl/worksheets/_rels/sheet26.xml.rels><?xml version="1.0" encoding="UTF-8"?><Relationships xmlns="http://schemas.openxmlformats.org/package/2006/relationships"><Relationship Id="rId1" Type="http://schemas.openxmlformats.org/officeDocument/2006/relationships/printerSettings" Target="../printerSettings/printerSettings26.bin" /></Relationships>
</file>

<file path=xl/worksheets/_rels/sheet27.xml.rels><?xml version="1.0" encoding="UTF-8"?><Relationships xmlns="http://schemas.openxmlformats.org/package/2006/relationships"><Relationship Id="rId1" Type="http://schemas.openxmlformats.org/officeDocument/2006/relationships/printerSettings" Target="../printerSettings/printerSettings27.bin" /></Relationships>
</file>

<file path=xl/worksheets/_rels/sheet28.xml.rels><?xml version="1.0" encoding="UTF-8"?><Relationships xmlns="http://schemas.openxmlformats.org/package/2006/relationships"><Relationship Id="rId1" Type="http://schemas.openxmlformats.org/officeDocument/2006/relationships/printerSettings" Target="../printerSettings/printerSettings28.bin" /></Relationships>
</file>

<file path=xl/worksheets/_rels/sheet29.xml.rels><?xml version="1.0" encoding="UTF-8"?><Relationships xmlns="http://schemas.openxmlformats.org/package/2006/relationships"><Relationship Id="rId1" Type="http://schemas.openxmlformats.org/officeDocument/2006/relationships/printerSettings" Target="../printerSettings/printerSettings29.bin" /></Relationships>
</file>

<file path=xl/worksheets/_rels/sheet30.xml.rels><?xml version="1.0" encoding="UTF-8"?><Relationships xmlns="http://schemas.openxmlformats.org/package/2006/relationships"><Relationship Id="rId1" Type="http://schemas.openxmlformats.org/officeDocument/2006/relationships/printerSettings" Target="../printerSettings/printerSettings30.bin" /></Relationships>
</file>

<file path=xl/worksheets/_rels/sheet31.xml.rels><?xml version="1.0" encoding="UTF-8"?><Relationships xmlns="http://schemas.openxmlformats.org/package/2006/relationships"><Relationship Id="rId1" Type="http://schemas.openxmlformats.org/officeDocument/2006/relationships/printerSettings" Target="../printerSettings/printerSettings31.bin" /></Relationships>
</file>

<file path=xl/worksheets/_rels/sheet32.xml.rels><?xml version="1.0" encoding="UTF-8"?><Relationships xmlns="http://schemas.openxmlformats.org/package/2006/relationships"><Relationship Id="rId1" Type="http://schemas.openxmlformats.org/officeDocument/2006/relationships/printerSettings" Target="../printerSettings/printerSettings32.bin" /></Relationships>
</file>

<file path=xl/worksheets/_rels/sheet33.xml.rels><?xml version="1.0" encoding="UTF-8"?><Relationships xmlns="http://schemas.openxmlformats.org/package/2006/relationships"><Relationship Id="rId1" Type="http://schemas.openxmlformats.org/officeDocument/2006/relationships/printerSettings" Target="../printerSettings/printerSettings33.bin" /></Relationships>
</file>

<file path=xl/worksheets/_rels/sheet34.xml.rels><?xml version="1.0" encoding="UTF-8"?><Relationships xmlns="http://schemas.openxmlformats.org/package/2006/relationships"><Relationship Id="rId1" Type="http://schemas.openxmlformats.org/officeDocument/2006/relationships/printerSettings" Target="../printerSettings/printerSettings34.bin" /></Relationships>
</file>

<file path=xl/worksheets/_rels/sheet35.xml.rels><?xml version="1.0" encoding="UTF-8"?><Relationships xmlns="http://schemas.openxmlformats.org/package/2006/relationships"><Relationship Id="rId1" Type="http://schemas.openxmlformats.org/officeDocument/2006/relationships/printerSettings" Target="../printerSettings/printerSettings35.bin" /></Relationships>
</file>

<file path=xl/worksheets/_rels/sheet36.xml.rels><?xml version="1.0" encoding="UTF-8"?><Relationships xmlns="http://schemas.openxmlformats.org/package/2006/relationships"><Relationship Id="rId1" Type="http://schemas.openxmlformats.org/officeDocument/2006/relationships/printerSettings" Target="../printerSettings/printerSettings36.bin" /></Relationships>
</file>

<file path=xl/worksheets/_rels/sheet37.xml.rels><?xml version="1.0" encoding="UTF-8"?><Relationships xmlns="http://schemas.openxmlformats.org/package/2006/relationships"><Relationship Id="rId1" Type="http://schemas.openxmlformats.org/officeDocument/2006/relationships/printerSettings" Target="../printerSettings/printerSettings37.bin" /><Relationship Id="rId2" Type="http://schemas.openxmlformats.org/officeDocument/2006/relationships/drawing" Target="../drawings/drawing9.xml" /><Relationship Id="rId3" Type="http://schemas.openxmlformats.org/officeDocument/2006/relationships/vmlDrawing" Target="../drawings/vmlDrawing3.vml" /><Relationship Id="rId4" Type="http://schemas.openxmlformats.org/officeDocument/2006/relationships/comments" Target="../comments1.xml" /></Relationships>
</file>

<file path=xl/worksheets/_rels/sheet38.xml.rels><?xml version="1.0" encoding="UTF-8"?><Relationships xmlns="http://schemas.openxmlformats.org/package/2006/relationships"><Relationship Id="rId1" Type="http://schemas.openxmlformats.org/officeDocument/2006/relationships/printerSettings" Target="../printerSettings/printerSettings38.bin" /></Relationships>
</file>

<file path=xl/worksheets/_rels/sheet39.xml.rels><?xml version="1.0" encoding="UTF-8"?><Relationships xmlns="http://schemas.openxmlformats.org/package/2006/relationships"><Relationship Id="rId1" Type="http://schemas.openxmlformats.org/officeDocument/2006/relationships/printerSettings" Target="../printerSettings/printerSettings39.bin" /></Relationships>
</file>

<file path=xl/worksheets/_rels/sheet40.xml.rels><?xml version="1.0" encoding="UTF-8"?><Relationships xmlns="http://schemas.openxmlformats.org/package/2006/relationships"><Relationship Id="rId1" Type="http://schemas.openxmlformats.org/officeDocument/2006/relationships/printerSettings" Target="../printerSettings/printerSettings40.bin" /><Relationship Id="rId2" Type="http://schemas.openxmlformats.org/officeDocument/2006/relationships/drawing" Target="../drawings/drawing10.xml" /></Relationships>
</file>

<file path=xl/worksheets/_rels/sheet41.xml.rels><?xml version="1.0" encoding="UTF-8"?><Relationships xmlns="http://schemas.openxmlformats.org/package/2006/relationships"><Relationship Id="rId1" Type="http://schemas.openxmlformats.org/officeDocument/2006/relationships/printerSettings" Target="../printerSettings/printerSettings41.bin" /></Relationships>
</file>

<file path=xl/worksheets/_rels/sheet42.xml.rels><?xml version="1.0" encoding="UTF-8"?><Relationships xmlns="http://schemas.openxmlformats.org/package/2006/relationships"><Relationship Id="rId1" Type="http://schemas.openxmlformats.org/officeDocument/2006/relationships/printerSettings" Target="../printerSettings/printerSettings42.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E46C0A"/>
    <pageSetUpPr fitToPage="1"/>
  </sheetPr>
  <dimension ref="A1:T50"/>
  <sheetViews>
    <sheetView view="pageBreakPreview" topLeftCell="A13" zoomScale="110" zoomScaleNormal="75" zoomScaleSheetLayoutView="110" workbookViewId="0">
      <selection activeCell="P35" sqref="P35"/>
    </sheetView>
  </sheetViews>
  <sheetFormatPr defaultColWidth="9.00390625" defaultRowHeight="13.2"/>
  <cols>
    <col min="1" max="13" width="9" customWidth="1"/>
    <col min="14" max="14" width="7.62890625" customWidth="1"/>
    <col min="15" max="16384" width="9" customWidth="1"/>
  </cols>
  <sheetData>
    <row r="1" spans="1:14" ht="14.4">
      <c r="A1" s="2"/>
      <c r="B1" s="4"/>
      <c r="C1" s="4"/>
      <c r="D1" s="4"/>
      <c r="E1" s="4"/>
      <c r="F1" s="4"/>
      <c r="G1" s="4"/>
      <c r="H1" s="4"/>
      <c r="I1" s="4"/>
      <c r="J1" s="5"/>
      <c r="K1" s="5"/>
      <c r="L1" s="5"/>
      <c r="M1" s="5"/>
      <c r="N1" s="5"/>
    </row>
    <row r="2" spans="1:14" ht="16.2">
      <c r="A2" s="3"/>
      <c r="B2" s="4"/>
      <c r="C2" s="4"/>
      <c r="D2" s="4"/>
      <c r="E2" s="4"/>
      <c r="F2" s="4"/>
      <c r="G2" s="4"/>
      <c r="H2" s="4"/>
      <c r="I2" s="4"/>
      <c r="J2" s="7"/>
      <c r="K2" s="7"/>
      <c r="L2" s="7"/>
      <c r="M2" s="7"/>
      <c r="N2" s="7"/>
    </row>
    <row r="3" spans="1:14">
      <c r="A3" s="4"/>
      <c r="B3" s="4"/>
      <c r="C3" s="4"/>
      <c r="D3" s="4"/>
      <c r="E3" s="4"/>
      <c r="F3" s="4"/>
      <c r="G3" s="4"/>
      <c r="H3" s="4"/>
      <c r="I3" s="4"/>
      <c r="J3" s="4"/>
      <c r="K3" s="4"/>
      <c r="L3" s="4"/>
      <c r="M3" s="4"/>
      <c r="N3" s="4"/>
    </row>
    <row r="4" spans="1:14" s="1" customFormat="1" ht="14.4">
      <c r="A4" s="2"/>
      <c r="B4" s="2"/>
      <c r="C4" s="2"/>
      <c r="D4" s="2"/>
      <c r="E4" s="2"/>
      <c r="F4" s="2"/>
      <c r="G4" s="2"/>
      <c r="H4" s="2"/>
      <c r="I4" s="2"/>
      <c r="J4" s="2"/>
      <c r="K4" s="2"/>
      <c r="L4" s="2"/>
      <c r="M4" s="2"/>
      <c r="N4" s="2"/>
    </row>
    <row r="5" spans="1:14" s="1" customFormat="1" ht="14.4">
      <c r="A5" s="2"/>
      <c r="B5" s="2"/>
      <c r="C5" s="2"/>
      <c r="D5" s="2"/>
      <c r="E5" s="2"/>
      <c r="F5" s="2"/>
      <c r="G5" s="2"/>
      <c r="H5" s="2"/>
      <c r="I5" s="2"/>
      <c r="J5" s="2"/>
      <c r="K5" s="2"/>
      <c r="L5" s="2"/>
      <c r="M5" s="2"/>
      <c r="N5" s="2"/>
    </row>
    <row r="6" spans="1:14" s="1" customFormat="1" ht="14.4">
      <c r="A6" s="2"/>
      <c r="B6" s="2"/>
      <c r="C6" s="2"/>
      <c r="D6" s="2"/>
      <c r="E6" s="2"/>
      <c r="F6" s="2"/>
      <c r="G6" s="2"/>
      <c r="H6" s="2"/>
      <c r="I6" s="2"/>
      <c r="J6" s="2"/>
      <c r="K6" s="2"/>
      <c r="L6" s="2"/>
      <c r="M6" s="2"/>
      <c r="N6" s="2"/>
    </row>
    <row r="7" spans="1:14" s="1" customFormat="1" ht="14.4">
      <c r="A7" s="2"/>
      <c r="B7" s="2"/>
      <c r="C7" s="2"/>
      <c r="D7" s="2"/>
      <c r="E7" s="2"/>
      <c r="F7" s="2"/>
      <c r="G7" s="2"/>
      <c r="H7" s="2"/>
      <c r="I7" s="2"/>
      <c r="J7" s="2"/>
      <c r="K7" s="2"/>
      <c r="L7" s="2"/>
      <c r="M7" s="2"/>
      <c r="N7" s="2"/>
    </row>
    <row r="8" spans="1:14" s="1" customFormat="1" ht="14.4">
      <c r="A8" s="2"/>
      <c r="B8" s="2"/>
      <c r="C8" s="2"/>
      <c r="D8" s="2"/>
      <c r="E8" s="2"/>
      <c r="F8" s="2"/>
      <c r="G8" s="2"/>
      <c r="H8" s="2"/>
      <c r="I8" s="2"/>
      <c r="J8" s="2"/>
      <c r="K8" s="2"/>
      <c r="L8" s="2"/>
      <c r="M8" s="2"/>
      <c r="N8" s="2"/>
    </row>
    <row r="9" spans="1:14" s="1" customFormat="1" ht="14.4">
      <c r="A9" s="2"/>
      <c r="B9" s="2"/>
      <c r="C9" s="2"/>
      <c r="D9" s="2"/>
      <c r="E9" s="2"/>
      <c r="F9" s="2"/>
      <c r="G9" s="2"/>
      <c r="H9" s="2"/>
      <c r="I9" s="2"/>
      <c r="J9" s="2"/>
      <c r="K9" s="2"/>
      <c r="L9" s="2"/>
      <c r="M9" s="2"/>
      <c r="N9" s="2"/>
    </row>
    <row r="10" spans="1:14" ht="14.4">
      <c r="A10" s="4"/>
      <c r="B10" s="2"/>
      <c r="C10" s="4"/>
      <c r="D10" s="4"/>
      <c r="E10" s="4"/>
      <c r="F10" s="4"/>
      <c r="G10" s="4"/>
      <c r="H10" s="4"/>
      <c r="I10" s="4"/>
      <c r="J10" s="4"/>
      <c r="K10" s="4"/>
      <c r="L10" s="4"/>
      <c r="M10" s="4"/>
      <c r="N10" s="4"/>
    </row>
    <row r="11" spans="1:14">
      <c r="A11" s="4"/>
      <c r="B11" s="4"/>
      <c r="C11" s="4"/>
      <c r="D11" s="4"/>
      <c r="E11" s="4"/>
      <c r="F11" s="4"/>
      <c r="G11" s="4"/>
      <c r="H11" s="4"/>
      <c r="I11" s="4"/>
      <c r="J11" s="4"/>
      <c r="K11" s="4"/>
      <c r="L11" s="4"/>
      <c r="M11" s="4"/>
      <c r="N11" s="4"/>
    </row>
    <row r="12" spans="1:14">
      <c r="A12" s="4"/>
      <c r="B12" s="4"/>
      <c r="C12" s="4"/>
      <c r="D12" s="4"/>
      <c r="E12" s="4"/>
      <c r="F12" s="4"/>
      <c r="G12" s="4"/>
      <c r="H12" s="4"/>
      <c r="I12" s="4"/>
      <c r="J12" s="4"/>
      <c r="K12" s="4"/>
      <c r="L12" s="4"/>
      <c r="M12" s="4"/>
      <c r="N12" s="4"/>
    </row>
    <row r="13" spans="1:14">
      <c r="A13" s="4"/>
      <c r="B13" s="4"/>
      <c r="C13" s="4"/>
      <c r="D13" s="4"/>
      <c r="E13" s="4"/>
      <c r="F13" s="4"/>
      <c r="G13" s="4"/>
      <c r="H13" s="4"/>
      <c r="I13" s="4"/>
      <c r="J13" s="4"/>
      <c r="K13" s="4"/>
      <c r="L13" s="4"/>
      <c r="M13" s="4"/>
      <c r="N13" s="4"/>
    </row>
    <row r="14" spans="1:14">
      <c r="A14" s="4"/>
      <c r="B14" s="4"/>
      <c r="C14" s="4"/>
      <c r="D14" s="4"/>
      <c r="E14" s="4"/>
      <c r="F14" s="4"/>
      <c r="G14" s="4"/>
      <c r="H14" s="4"/>
      <c r="I14" s="4"/>
      <c r="J14" s="4"/>
      <c r="K14" s="4"/>
      <c r="L14" s="4"/>
      <c r="M14" s="4"/>
      <c r="N14" s="4"/>
    </row>
    <row r="15" spans="1:14">
      <c r="A15" s="4"/>
      <c r="B15" s="4"/>
      <c r="C15" s="4"/>
      <c r="D15" s="4"/>
      <c r="E15" s="4"/>
      <c r="F15" s="4"/>
      <c r="G15" s="4"/>
      <c r="H15" s="4"/>
      <c r="I15" s="4"/>
      <c r="J15" s="4"/>
      <c r="K15" s="4"/>
      <c r="L15" s="4"/>
      <c r="M15" s="4"/>
      <c r="N15" s="4"/>
    </row>
    <row r="16" spans="1:14" ht="7.5" customHeight="1">
      <c r="A16" s="4"/>
      <c r="B16" s="4"/>
      <c r="C16" s="4"/>
      <c r="D16" s="4"/>
      <c r="E16" s="4"/>
      <c r="F16" s="4"/>
      <c r="G16" s="4"/>
      <c r="H16" s="4"/>
      <c r="I16" s="4"/>
      <c r="J16" s="4"/>
      <c r="K16" s="4"/>
      <c r="L16" s="4"/>
      <c r="M16" s="4"/>
      <c r="N16" s="4"/>
    </row>
    <row r="17" spans="1:20">
      <c r="A17" s="5"/>
      <c r="B17" s="5"/>
      <c r="C17" s="5"/>
      <c r="D17" s="5"/>
      <c r="E17" s="5"/>
      <c r="F17" s="5"/>
      <c r="G17" s="5"/>
      <c r="H17" s="5"/>
      <c r="I17" s="5"/>
      <c r="J17" s="5"/>
      <c r="K17" s="5"/>
      <c r="L17" s="5"/>
      <c r="M17" s="5"/>
      <c r="N17" s="5"/>
    </row>
    <row r="18" spans="1:20">
      <c r="A18" s="4"/>
      <c r="B18" s="4"/>
      <c r="C18" s="4"/>
      <c r="D18" s="4"/>
      <c r="E18" s="4"/>
      <c r="F18" s="4"/>
      <c r="G18" s="4"/>
      <c r="H18" s="4"/>
      <c r="I18" s="4"/>
      <c r="J18" s="4"/>
      <c r="K18" s="4"/>
      <c r="L18" s="4"/>
      <c r="M18" s="4"/>
      <c r="N18" s="4"/>
    </row>
    <row r="19" spans="1:20">
      <c r="A19" s="4"/>
      <c r="B19" s="4"/>
      <c r="C19" s="4"/>
      <c r="D19" s="4"/>
      <c r="E19" s="4"/>
      <c r="F19" s="4"/>
      <c r="G19" s="4"/>
      <c r="H19" s="5"/>
      <c r="I19" s="5"/>
      <c r="J19" s="5"/>
      <c r="K19" s="5"/>
      <c r="L19" s="5"/>
      <c r="M19" s="5"/>
      <c r="N19" s="5"/>
      <c r="O19" s="8"/>
      <c r="P19" s="8"/>
      <c r="Q19" s="8"/>
      <c r="R19" s="8"/>
      <c r="S19" s="8"/>
      <c r="T19" s="8"/>
    </row>
    <row r="20" spans="1:20">
      <c r="A20" s="4"/>
      <c r="B20" s="4"/>
      <c r="C20" s="4"/>
      <c r="D20" s="4"/>
      <c r="E20" s="4"/>
      <c r="F20" s="4"/>
      <c r="G20" s="4"/>
      <c r="H20" s="4"/>
      <c r="I20" s="4"/>
      <c r="J20" s="4"/>
      <c r="K20" s="4"/>
      <c r="L20" s="4"/>
      <c r="M20" s="4"/>
      <c r="N20" s="4"/>
    </row>
    <row r="21" spans="1:20">
      <c r="A21" s="4"/>
      <c r="B21" s="4"/>
      <c r="C21" s="4"/>
      <c r="D21" s="4"/>
      <c r="E21" s="6"/>
      <c r="F21" s="6"/>
      <c r="G21" s="6"/>
      <c r="H21" s="6"/>
      <c r="I21" s="6"/>
      <c r="J21" s="4"/>
      <c r="K21" s="4"/>
      <c r="L21" s="4"/>
      <c r="M21" s="4"/>
      <c r="N21" s="4"/>
    </row>
    <row r="22" spans="1:20">
      <c r="A22" s="4"/>
      <c r="B22" s="4"/>
      <c r="C22" s="4"/>
      <c r="D22" s="4"/>
      <c r="E22" s="4"/>
      <c r="F22" s="4"/>
      <c r="G22" s="4"/>
      <c r="H22" s="4"/>
      <c r="I22" s="4"/>
      <c r="J22" s="4"/>
      <c r="K22" s="4"/>
      <c r="L22" s="4"/>
      <c r="M22" s="4"/>
      <c r="N22" s="4"/>
    </row>
    <row r="23" spans="1:20">
      <c r="A23" s="4"/>
      <c r="B23" s="4"/>
      <c r="C23" s="4"/>
      <c r="D23" s="4"/>
      <c r="E23" s="4"/>
      <c r="F23" s="4"/>
      <c r="G23" s="4"/>
      <c r="H23" s="4"/>
      <c r="I23" s="4"/>
      <c r="J23" s="4"/>
      <c r="K23" s="4"/>
      <c r="L23" s="4"/>
      <c r="M23" s="4"/>
      <c r="N23" s="4"/>
    </row>
    <row r="24" spans="1:20">
      <c r="A24" s="4"/>
      <c r="B24" s="4"/>
      <c r="C24" s="4"/>
      <c r="D24" s="4"/>
      <c r="E24" s="4"/>
      <c r="F24" s="4"/>
      <c r="G24" s="4"/>
      <c r="H24" s="4"/>
      <c r="I24" s="4"/>
      <c r="J24" s="4"/>
      <c r="K24" s="4"/>
      <c r="L24" s="4"/>
      <c r="M24" s="4"/>
      <c r="N24" s="4"/>
    </row>
    <row r="25" spans="1:20">
      <c r="A25" s="4"/>
      <c r="B25" s="4"/>
      <c r="C25" s="4"/>
      <c r="D25" s="4"/>
      <c r="E25" s="4"/>
      <c r="F25" s="4"/>
      <c r="G25" s="4"/>
      <c r="H25" s="4"/>
      <c r="I25" s="4"/>
      <c r="J25" s="4"/>
      <c r="K25" s="4"/>
      <c r="L25" s="4"/>
      <c r="M25" s="4"/>
      <c r="N25" s="4"/>
    </row>
    <row r="26" spans="1:20">
      <c r="A26" s="4"/>
      <c r="B26" s="4"/>
      <c r="C26" s="4"/>
      <c r="D26" s="4"/>
      <c r="E26" s="4"/>
      <c r="F26" s="4"/>
      <c r="G26" s="4"/>
      <c r="H26" s="4"/>
      <c r="I26" s="4"/>
      <c r="J26" s="4"/>
      <c r="K26" s="4"/>
      <c r="L26" s="4"/>
      <c r="M26" s="4"/>
      <c r="N26" s="4"/>
    </row>
    <row r="27" spans="1:20">
      <c r="A27" s="4"/>
      <c r="B27" s="4"/>
      <c r="C27" s="4"/>
      <c r="D27" s="4"/>
      <c r="E27" s="4"/>
      <c r="F27" s="4"/>
      <c r="G27" s="4"/>
      <c r="H27" s="4"/>
      <c r="I27" s="4"/>
      <c r="J27" s="4"/>
      <c r="K27" s="4"/>
      <c r="L27" s="4"/>
      <c r="M27" s="4"/>
      <c r="N27" s="4"/>
    </row>
    <row r="28" spans="1:20">
      <c r="A28" s="4"/>
      <c r="B28" s="4"/>
      <c r="C28" s="4"/>
      <c r="D28" s="4"/>
      <c r="E28" s="4"/>
      <c r="F28" s="4"/>
      <c r="G28" s="4"/>
      <c r="H28" s="4"/>
      <c r="I28" s="4"/>
      <c r="J28" s="4"/>
      <c r="K28" s="4"/>
      <c r="L28" s="4"/>
      <c r="M28" s="4"/>
      <c r="N28" s="4"/>
    </row>
    <row r="29" spans="1:20">
      <c r="A29" s="4"/>
      <c r="B29" s="4"/>
      <c r="C29" s="4"/>
      <c r="D29" s="4"/>
      <c r="E29" s="4"/>
      <c r="F29" s="4"/>
      <c r="G29" s="4"/>
      <c r="H29" s="4"/>
      <c r="I29" s="4"/>
      <c r="J29" s="4"/>
      <c r="K29" s="4"/>
      <c r="L29" s="4"/>
      <c r="M29" s="4"/>
      <c r="N29" s="4"/>
    </row>
    <row r="30" spans="1:20">
      <c r="A30" s="4"/>
      <c r="B30" s="4"/>
      <c r="C30" s="4"/>
      <c r="D30" s="4"/>
      <c r="E30" s="4"/>
      <c r="F30" s="4"/>
      <c r="G30" s="4"/>
      <c r="H30" s="4"/>
      <c r="I30" s="4"/>
      <c r="J30" s="4"/>
      <c r="K30" s="4"/>
      <c r="L30" s="4"/>
      <c r="M30" s="4"/>
      <c r="N30" s="4"/>
    </row>
    <row r="31" spans="1:20">
      <c r="A31" s="4"/>
      <c r="B31" s="4"/>
      <c r="C31" s="4"/>
      <c r="D31" s="4"/>
      <c r="E31" s="4"/>
      <c r="F31" s="4"/>
      <c r="G31" s="4"/>
      <c r="H31" s="4"/>
      <c r="I31" s="4"/>
      <c r="J31" s="4"/>
      <c r="K31" s="4"/>
      <c r="L31" s="4"/>
      <c r="M31" s="4"/>
      <c r="N31" s="4"/>
    </row>
    <row r="32" spans="1:20">
      <c r="A32" s="4"/>
      <c r="B32" s="4"/>
      <c r="C32" s="4"/>
      <c r="D32" s="4"/>
      <c r="E32" s="4"/>
      <c r="F32" s="4"/>
      <c r="G32" s="4"/>
      <c r="H32" s="4"/>
      <c r="I32" s="4"/>
      <c r="J32" s="4"/>
      <c r="K32" s="4"/>
      <c r="L32" s="4"/>
      <c r="M32" s="4"/>
      <c r="N32" s="4"/>
    </row>
    <row r="33" spans="1:14">
      <c r="A33" s="4"/>
      <c r="B33" s="4"/>
      <c r="C33" s="4"/>
      <c r="D33" s="4"/>
      <c r="E33" s="4"/>
      <c r="F33" s="4"/>
      <c r="G33" s="4"/>
      <c r="H33" s="4"/>
      <c r="I33" s="4"/>
      <c r="J33" s="4"/>
      <c r="K33" s="4"/>
      <c r="L33" s="4"/>
      <c r="M33" s="4"/>
      <c r="N33" s="4"/>
    </row>
    <row r="34" spans="1:14">
      <c r="A34" s="4"/>
      <c r="B34" s="4"/>
      <c r="C34" s="4"/>
      <c r="D34" s="4"/>
      <c r="E34" s="4"/>
      <c r="F34" s="4"/>
      <c r="G34" s="4"/>
      <c r="H34" s="4"/>
      <c r="I34" s="4"/>
      <c r="J34" s="4"/>
      <c r="K34" s="4"/>
      <c r="L34" s="4"/>
      <c r="M34" s="4"/>
      <c r="N34" s="4"/>
    </row>
    <row r="35" spans="1:14">
      <c r="A35" s="4"/>
      <c r="B35" s="4"/>
      <c r="C35" s="4"/>
      <c r="D35" s="4"/>
      <c r="E35" s="4"/>
      <c r="F35" s="4"/>
      <c r="G35" s="4"/>
      <c r="H35" s="4"/>
      <c r="I35" s="4"/>
      <c r="J35" s="4"/>
      <c r="K35" s="4"/>
      <c r="L35" s="4"/>
      <c r="M35" s="4"/>
      <c r="N35" s="4"/>
    </row>
    <row r="36" spans="1:14" ht="6.75" customHeight="1">
      <c r="A36" s="4"/>
      <c r="B36" s="4"/>
      <c r="C36" s="4"/>
      <c r="D36" s="4"/>
      <c r="E36" s="4"/>
      <c r="F36" s="4"/>
      <c r="G36" s="4"/>
      <c r="H36" s="4"/>
      <c r="I36" s="4"/>
      <c r="J36" s="4"/>
      <c r="K36" s="4"/>
      <c r="L36" s="4"/>
      <c r="M36" s="4"/>
      <c r="N36" s="4"/>
    </row>
    <row r="37" spans="1:14">
      <c r="A37" s="4"/>
      <c r="B37" s="4"/>
      <c r="C37" s="4"/>
      <c r="D37" s="4"/>
      <c r="E37" s="4"/>
      <c r="F37" s="4"/>
      <c r="G37" s="4"/>
      <c r="H37" s="4"/>
      <c r="I37" s="4"/>
      <c r="J37" s="4"/>
      <c r="K37" s="4"/>
      <c r="L37" s="4"/>
      <c r="M37" s="4"/>
      <c r="N37" s="4"/>
    </row>
    <row r="38" spans="1:14">
      <c r="A38" s="4"/>
      <c r="B38" s="4"/>
      <c r="C38" s="4"/>
      <c r="D38" s="4"/>
      <c r="E38" s="4"/>
      <c r="F38" s="4"/>
      <c r="G38" s="4"/>
      <c r="H38" s="4"/>
      <c r="I38" s="4"/>
      <c r="J38" s="4"/>
      <c r="K38" s="4"/>
      <c r="L38" s="4"/>
      <c r="M38" s="4"/>
      <c r="N38" s="4"/>
    </row>
    <row r="39" spans="1:14">
      <c r="A39" s="4"/>
      <c r="B39" s="4"/>
      <c r="C39" s="4"/>
      <c r="D39" s="4"/>
      <c r="E39" s="4"/>
      <c r="F39" s="4"/>
      <c r="G39" s="4"/>
      <c r="H39" s="4"/>
      <c r="I39" s="4"/>
      <c r="J39" s="4"/>
      <c r="K39" s="4"/>
      <c r="L39" s="4"/>
      <c r="M39" s="4"/>
      <c r="N39" s="4"/>
    </row>
    <row r="40" spans="1:14">
      <c r="A40" s="4"/>
      <c r="B40" s="4"/>
      <c r="C40" s="4"/>
      <c r="D40" s="4"/>
      <c r="E40" s="4"/>
      <c r="F40" s="4"/>
      <c r="G40" s="4"/>
      <c r="H40" s="4"/>
      <c r="I40" s="4"/>
      <c r="J40" s="4"/>
      <c r="K40" s="4"/>
      <c r="L40" s="4"/>
      <c r="M40" s="4"/>
      <c r="N40" s="4"/>
    </row>
    <row r="41" spans="1:14">
      <c r="A41" s="4"/>
      <c r="B41" s="4"/>
      <c r="C41" s="4"/>
      <c r="D41" s="4"/>
      <c r="E41" s="4"/>
      <c r="F41" s="4"/>
      <c r="G41" s="4"/>
      <c r="H41" s="4"/>
      <c r="I41" s="4"/>
      <c r="J41" s="4"/>
      <c r="K41" s="4"/>
      <c r="L41" s="4"/>
      <c r="M41" s="4"/>
      <c r="N41" s="4"/>
    </row>
    <row r="42" spans="1:14">
      <c r="A42" s="4"/>
      <c r="B42" s="4"/>
      <c r="C42" s="4"/>
      <c r="D42" s="4"/>
      <c r="E42" s="4"/>
      <c r="F42" s="4"/>
      <c r="G42" s="4"/>
      <c r="H42" s="4"/>
      <c r="I42" s="4"/>
      <c r="J42" s="4"/>
      <c r="K42" s="4"/>
      <c r="L42" s="4"/>
      <c r="M42" s="4"/>
      <c r="N42" s="4"/>
    </row>
    <row r="43" spans="1:14">
      <c r="A43" s="4"/>
      <c r="B43" s="4"/>
      <c r="C43" s="4"/>
      <c r="D43" s="4"/>
      <c r="E43" s="4"/>
      <c r="F43" s="4"/>
      <c r="G43" s="4"/>
      <c r="H43" s="4"/>
      <c r="I43" s="4"/>
      <c r="J43" s="4"/>
      <c r="K43" s="4"/>
      <c r="L43" s="4"/>
      <c r="M43" s="4"/>
      <c r="N43" s="4"/>
    </row>
    <row r="44" spans="1:14">
      <c r="A44" s="4"/>
      <c r="B44" s="4"/>
      <c r="C44" s="4"/>
      <c r="D44" s="4"/>
      <c r="E44" s="4"/>
      <c r="F44" s="4"/>
      <c r="G44" s="4"/>
      <c r="H44" s="4"/>
      <c r="I44" s="4"/>
      <c r="J44" s="4"/>
      <c r="K44" s="4"/>
      <c r="L44" s="4"/>
      <c r="M44" s="4"/>
      <c r="N44" s="4"/>
    </row>
    <row r="45" spans="1:14">
      <c r="A45" s="4"/>
      <c r="B45" s="4"/>
      <c r="C45" s="4"/>
      <c r="D45" s="4"/>
      <c r="E45" s="4"/>
      <c r="F45" s="4"/>
      <c r="G45" s="4"/>
      <c r="H45" s="4"/>
      <c r="I45" s="4"/>
      <c r="J45" s="4"/>
      <c r="K45" s="4"/>
      <c r="L45" s="4"/>
      <c r="M45" s="4"/>
      <c r="N45" s="4"/>
    </row>
    <row r="46" spans="1:14">
      <c r="A46" s="4"/>
      <c r="B46" s="4"/>
      <c r="C46" s="4"/>
      <c r="D46" s="4"/>
      <c r="E46" s="4"/>
      <c r="F46" s="4"/>
      <c r="G46" s="4"/>
      <c r="H46" s="4"/>
      <c r="I46" s="4"/>
      <c r="J46" s="4"/>
      <c r="K46" s="4"/>
      <c r="L46" s="4"/>
      <c r="M46" s="4"/>
      <c r="N46" s="4"/>
    </row>
    <row r="47" spans="1:14">
      <c r="A47" s="4"/>
      <c r="B47" s="4"/>
      <c r="C47" s="4"/>
      <c r="D47" s="4"/>
      <c r="E47" s="4"/>
      <c r="F47" s="4"/>
      <c r="G47" s="4"/>
      <c r="H47" s="4"/>
      <c r="I47" s="4"/>
      <c r="J47" s="4"/>
      <c r="K47" s="4"/>
      <c r="L47" s="4"/>
      <c r="M47" s="4"/>
      <c r="N47" s="4"/>
    </row>
    <row r="48" spans="1:14">
      <c r="A48" s="4"/>
      <c r="B48" s="4"/>
      <c r="C48" s="4"/>
      <c r="D48" s="4"/>
      <c r="E48" s="4"/>
      <c r="F48" s="4"/>
      <c r="G48" s="4"/>
      <c r="H48" s="4"/>
      <c r="I48" s="4"/>
      <c r="J48" s="4"/>
      <c r="K48" s="4"/>
      <c r="L48" s="4"/>
      <c r="M48" s="4"/>
      <c r="N48" s="4"/>
    </row>
    <row r="49" spans="1:14">
      <c r="A49" s="4"/>
      <c r="B49" s="4"/>
      <c r="C49" s="4"/>
      <c r="D49" s="4"/>
      <c r="E49" s="4"/>
      <c r="F49" s="4"/>
      <c r="G49" s="4"/>
      <c r="H49" s="4"/>
      <c r="I49" s="4"/>
      <c r="J49" s="4"/>
      <c r="K49" s="4"/>
      <c r="L49" s="4"/>
      <c r="M49" s="4"/>
      <c r="N49" s="4"/>
    </row>
    <row r="50" spans="1:14">
      <c r="A50" s="4"/>
      <c r="B50" s="4"/>
      <c r="C50" s="4"/>
      <c r="D50" s="4"/>
      <c r="E50" s="4"/>
      <c r="F50" s="4"/>
      <c r="G50" s="4"/>
      <c r="H50" s="4"/>
      <c r="I50" s="4"/>
      <c r="J50" s="4"/>
      <c r="K50" s="4"/>
      <c r="L50" s="4"/>
      <c r="M50" s="4"/>
      <c r="N50" s="4"/>
    </row>
  </sheetData>
  <mergeCells count="1">
    <mergeCell ref="E21:I21"/>
  </mergeCells>
  <phoneticPr fontId="5" type="Hiragana"/>
  <pageMargins left="0.70833333333333304" right="0.70833333333333304" top="0.74791666666666701" bottom="0.74791666666666701" header="0.511811023622047" footer="0.511811023622047"/>
  <pageSetup paperSize="9" scale="79" fitToWidth="1" fitToHeight="1" orientation="landscape" usePrinterDefaults="1"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FF6600"/>
  </sheetPr>
  <dimension ref="A1:T95"/>
  <sheetViews>
    <sheetView view="pageBreakPreview" topLeftCell="B1" zoomScale="110" zoomScaleSheetLayoutView="110" workbookViewId="0">
      <selection activeCell="E16" sqref="E16"/>
    </sheetView>
  </sheetViews>
  <sheetFormatPr defaultColWidth="40.62890625" defaultRowHeight="14.4"/>
  <cols>
    <col min="1" max="1" width="1.8671875" style="9" hidden="1" customWidth="1"/>
    <col min="2" max="2" width="25.5" style="10" customWidth="1"/>
    <col min="3" max="3" width="5.5" style="10" customWidth="1"/>
    <col min="4" max="4" width="2.8671875" style="11" customWidth="1"/>
    <col min="5" max="5" width="22.75" style="12" customWidth="1"/>
    <col min="6" max="6" width="2.62890625" style="9" customWidth="1"/>
    <col min="7" max="7" width="11.62890625" style="9" customWidth="1"/>
    <col min="8" max="8" width="9.5" style="9" customWidth="1"/>
    <col min="9" max="9" width="2.62890625" style="9" customWidth="1"/>
    <col min="10" max="10" width="22.75" style="9" customWidth="1"/>
    <col min="11" max="11" width="2.62890625" style="9" customWidth="1"/>
    <col min="12" max="12" width="24.25" style="13" customWidth="1"/>
    <col min="13" max="13" width="40.62890625" style="9"/>
    <col min="14" max="14" width="32.12890625" style="9" customWidth="1"/>
    <col min="15" max="15" width="2.8671875" style="9" customWidth="1"/>
    <col min="16" max="16" width="40.62890625" style="9"/>
    <col min="17" max="17" width="19.3671875" style="9" customWidth="1"/>
    <col min="18" max="18" width="9.5" style="9" customWidth="1"/>
    <col min="19" max="19" width="18.3671875" style="9" customWidth="1"/>
    <col min="20" max="20" width="9.5" style="9" customWidth="1"/>
    <col min="21" max="16384" width="40.62890625" style="9"/>
  </cols>
  <sheetData>
    <row r="1" spans="1:20" ht="15.15">
      <c r="B1" s="21" t="s">
        <v>2</v>
      </c>
      <c r="C1" s="21"/>
      <c r="D1" s="32">
        <v>1</v>
      </c>
      <c r="E1" s="39"/>
      <c r="G1" s="57"/>
      <c r="H1" s="60" t="s">
        <v>5</v>
      </c>
      <c r="I1" s="60"/>
      <c r="J1" s="60"/>
      <c r="K1" s="68"/>
      <c r="L1" s="70" t="s">
        <v>17</v>
      </c>
      <c r="N1" s="81" t="s">
        <v>28</v>
      </c>
      <c r="O1" s="85"/>
      <c r="P1" s="91"/>
      <c r="Q1" s="100"/>
      <c r="R1" s="100"/>
      <c r="S1" s="100"/>
      <c r="T1" s="118"/>
    </row>
    <row r="2" spans="1:20" s="9" customFormat="1" ht="15.15">
      <c r="L2" s="13"/>
      <c r="N2" s="82" t="s">
        <v>30</v>
      </c>
      <c r="O2" s="86" t="s">
        <v>11</v>
      </c>
      <c r="P2" s="92"/>
      <c r="Q2" s="101" t="s">
        <v>26</v>
      </c>
      <c r="R2" s="101"/>
      <c r="S2" s="101"/>
      <c r="T2" s="119"/>
    </row>
    <row r="3" spans="1:20" s="14" customFormat="1">
      <c r="A3" s="15"/>
      <c r="B3" s="22" t="s">
        <v>32</v>
      </c>
      <c r="C3" s="22"/>
      <c r="D3" s="33"/>
      <c r="E3" s="40" t="s">
        <v>34</v>
      </c>
      <c r="F3" s="14"/>
      <c r="G3" s="58" t="s">
        <v>32</v>
      </c>
      <c r="H3" s="58"/>
      <c r="I3" s="62"/>
      <c r="J3" s="64" t="s">
        <v>34</v>
      </c>
      <c r="K3" s="14"/>
      <c r="L3" s="71" t="s">
        <v>36</v>
      </c>
      <c r="M3" s="14"/>
      <c r="N3" s="83" t="s">
        <v>39</v>
      </c>
      <c r="O3" s="87"/>
      <c r="P3" s="93"/>
      <c r="Q3" s="102" t="s">
        <v>40</v>
      </c>
      <c r="R3" s="102"/>
      <c r="S3" s="102"/>
      <c r="T3" s="109"/>
    </row>
    <row r="4" spans="1:20">
      <c r="A4" s="16"/>
      <c r="B4" s="23" t="s">
        <v>44</v>
      </c>
      <c r="C4" s="27"/>
      <c r="D4" s="34"/>
      <c r="E4" s="41" t="s">
        <v>143</v>
      </c>
      <c r="F4" s="52"/>
      <c r="G4" s="23" t="s">
        <v>48</v>
      </c>
      <c r="H4" s="61" t="s">
        <v>56</v>
      </c>
      <c r="I4" s="61"/>
      <c r="J4" s="65" t="s">
        <v>62</v>
      </c>
      <c r="L4" s="72" t="s">
        <v>4</v>
      </c>
      <c r="N4" s="83" t="s">
        <v>68</v>
      </c>
      <c r="O4" s="87"/>
      <c r="P4" s="94"/>
      <c r="Q4" s="103" t="s">
        <v>55</v>
      </c>
      <c r="R4" s="114">
        <v>11111111</v>
      </c>
      <c r="S4" s="103" t="s">
        <v>10</v>
      </c>
      <c r="T4" s="120" t="s">
        <v>70</v>
      </c>
    </row>
    <row r="5" spans="1:20" ht="18" customHeight="1">
      <c r="A5" s="16"/>
      <c r="B5" s="23" t="str">
        <f>IF($D$1=1,"工事番号","業務委託番号")</f>
        <v>工事番号</v>
      </c>
      <c r="C5" s="27"/>
      <c r="D5" s="34"/>
      <c r="E5" s="41">
        <v>7001</v>
      </c>
      <c r="F5" s="53"/>
      <c r="G5" s="23"/>
      <c r="H5" s="61" t="s">
        <v>67</v>
      </c>
      <c r="I5" s="61"/>
      <c r="J5" s="65" t="s">
        <v>45</v>
      </c>
      <c r="L5" s="72" t="s">
        <v>75</v>
      </c>
      <c r="N5" s="83" t="s">
        <v>24</v>
      </c>
      <c r="O5" s="87"/>
      <c r="P5" s="93"/>
      <c r="Q5" s="104" t="s">
        <v>76</v>
      </c>
      <c r="R5" s="115" t="s">
        <v>42</v>
      </c>
      <c r="S5" s="115" t="s">
        <v>52</v>
      </c>
      <c r="T5" s="121" t="s">
        <v>47</v>
      </c>
    </row>
    <row r="6" spans="1:20" ht="18" customHeight="1">
      <c r="A6" s="16"/>
      <c r="B6" s="24" t="s">
        <v>63</v>
      </c>
      <c r="C6" s="28"/>
      <c r="D6" s="34"/>
      <c r="E6" s="42" t="s">
        <v>80</v>
      </c>
      <c r="F6" s="52"/>
      <c r="G6" s="23" t="str">
        <f>IF($D$1=1,"監督員","調査職員")</f>
        <v>監督員</v>
      </c>
      <c r="H6" s="61" t="s">
        <v>67</v>
      </c>
      <c r="I6" s="61"/>
      <c r="J6" s="65" t="s">
        <v>81</v>
      </c>
      <c r="K6" s="52"/>
      <c r="L6" s="72" t="s">
        <v>82</v>
      </c>
      <c r="N6" s="83" t="s">
        <v>84</v>
      </c>
      <c r="O6" s="87"/>
      <c r="P6" s="94"/>
      <c r="Q6" s="105" t="s">
        <v>15</v>
      </c>
      <c r="R6" s="105"/>
      <c r="S6" s="105"/>
      <c r="T6" s="110"/>
    </row>
    <row r="7" spans="1:20" ht="18" customHeight="1">
      <c r="A7" s="16"/>
      <c r="B7" s="23" t="str">
        <f>IF($D$1=1,"工事名","委託業務の名称")</f>
        <v>工事名</v>
      </c>
      <c r="C7" s="27"/>
      <c r="D7" s="34"/>
      <c r="E7" s="42" t="s">
        <v>77</v>
      </c>
      <c r="F7" s="53"/>
      <c r="G7" s="23" t="s">
        <v>88</v>
      </c>
      <c r="H7" s="61" t="s">
        <v>39</v>
      </c>
      <c r="I7" s="61"/>
      <c r="J7" s="66" t="s">
        <v>90</v>
      </c>
      <c r="L7" s="72" t="s">
        <v>95</v>
      </c>
      <c r="N7" s="83" t="s">
        <v>97</v>
      </c>
      <c r="O7" s="87"/>
      <c r="P7" s="94"/>
      <c r="Q7" s="106" t="s">
        <v>100</v>
      </c>
      <c r="R7" s="106"/>
      <c r="S7" s="106" t="s">
        <v>100</v>
      </c>
      <c r="T7" s="117"/>
    </row>
    <row r="8" spans="1:20" ht="18" customHeight="1">
      <c r="A8" s="17"/>
      <c r="B8" s="23" t="str">
        <f>IF($D$1=1,"工事場所","委託業務の場所")</f>
        <v>工事場所</v>
      </c>
      <c r="C8" s="27"/>
      <c r="D8" s="34"/>
      <c r="E8" s="43" t="s">
        <v>8</v>
      </c>
      <c r="G8" s="23"/>
      <c r="H8" s="61" t="s">
        <v>105</v>
      </c>
      <c r="I8" s="61"/>
      <c r="J8" s="66" t="s">
        <v>107</v>
      </c>
      <c r="L8" s="72" t="s">
        <v>87</v>
      </c>
      <c r="N8" s="84" t="s">
        <v>96</v>
      </c>
      <c r="O8" s="88"/>
      <c r="P8" s="95"/>
      <c r="Q8" s="107">
        <v>200000</v>
      </c>
      <c r="R8" s="107"/>
      <c r="S8" s="107"/>
      <c r="T8" s="111"/>
    </row>
    <row r="9" spans="1:20" ht="18" customHeight="1">
      <c r="A9" s="16"/>
      <c r="B9" s="23" t="s">
        <v>85</v>
      </c>
      <c r="C9" s="27"/>
      <c r="D9" s="34"/>
      <c r="E9" s="44">
        <v>21000000</v>
      </c>
      <c r="F9" s="53"/>
      <c r="G9" s="23"/>
      <c r="H9" s="61" t="s">
        <v>74</v>
      </c>
      <c r="I9" s="61"/>
      <c r="J9" s="66" t="s">
        <v>112</v>
      </c>
      <c r="L9" s="73" t="s">
        <v>23</v>
      </c>
      <c r="N9" s="82" t="s">
        <v>111</v>
      </c>
      <c r="O9" s="89"/>
      <c r="P9" s="96"/>
      <c r="Q9" s="108" t="s">
        <v>116</v>
      </c>
      <c r="R9" s="108"/>
      <c r="S9" s="108"/>
      <c r="T9" s="112"/>
    </row>
    <row r="10" spans="1:20" ht="18" customHeight="1">
      <c r="A10" s="16"/>
      <c r="B10" s="23" t="str">
        <f>IF($D$1=1,"請負代金額","委託料")</f>
        <v>請負代金額</v>
      </c>
      <c r="C10" s="27"/>
      <c r="D10" s="34"/>
      <c r="E10" s="45">
        <v>20000000</v>
      </c>
      <c r="F10" s="53"/>
      <c r="G10" s="23" t="str">
        <f>IF($D$1=1,"現場代理人","管理技術者")</f>
        <v>現場代理人</v>
      </c>
      <c r="H10" s="61" t="s">
        <v>67</v>
      </c>
      <c r="I10" s="61"/>
      <c r="J10" s="65" t="s">
        <v>12</v>
      </c>
      <c r="K10" s="69"/>
      <c r="L10" s="73" t="s">
        <v>21</v>
      </c>
      <c r="N10" s="83" t="s">
        <v>39</v>
      </c>
      <c r="O10" s="87"/>
      <c r="P10" s="94"/>
      <c r="Q10" s="102" t="s">
        <v>40</v>
      </c>
      <c r="R10" s="102"/>
      <c r="S10" s="102"/>
      <c r="T10" s="109"/>
    </row>
    <row r="11" spans="1:20" ht="18" customHeight="1">
      <c r="A11" s="16"/>
      <c r="B11" s="23" t="s">
        <v>14</v>
      </c>
      <c r="C11" s="27"/>
      <c r="D11" s="34"/>
      <c r="E11" s="46" t="s">
        <v>631</v>
      </c>
      <c r="F11" s="53"/>
      <c r="G11" s="23"/>
      <c r="H11" s="61" t="s">
        <v>121</v>
      </c>
      <c r="I11" s="61"/>
      <c r="J11" s="65" t="s">
        <v>60</v>
      </c>
      <c r="L11" s="74" t="s">
        <v>93</v>
      </c>
      <c r="N11" s="83" t="s">
        <v>68</v>
      </c>
      <c r="O11" s="87"/>
      <c r="P11" s="94"/>
      <c r="Q11" s="103" t="s">
        <v>55</v>
      </c>
      <c r="R11" s="114">
        <v>2222222</v>
      </c>
      <c r="S11" s="103" t="s">
        <v>10</v>
      </c>
      <c r="T11" s="122" t="s">
        <v>72</v>
      </c>
    </row>
    <row r="12" spans="1:20" ht="18" customHeight="1">
      <c r="A12" s="16"/>
      <c r="B12" s="23" t="str">
        <f>IF($D$1=1,"工期","履行期間")</f>
        <v>工期</v>
      </c>
      <c r="C12" s="29" t="str">
        <f>IF($D$1=1,"着工","着手")</f>
        <v>着工</v>
      </c>
      <c r="D12" s="34"/>
      <c r="E12" s="47" t="s">
        <v>708</v>
      </c>
      <c r="F12" s="53"/>
      <c r="G12" s="23"/>
      <c r="H12" s="61" t="s">
        <v>122</v>
      </c>
      <c r="I12" s="61"/>
      <c r="J12" s="65">
        <v>123456789</v>
      </c>
      <c r="K12" s="53"/>
      <c r="L12" s="75" t="s">
        <v>124</v>
      </c>
      <c r="N12" s="83" t="s">
        <v>24</v>
      </c>
      <c r="O12" s="87"/>
      <c r="P12" s="94"/>
      <c r="Q12" s="104" t="s">
        <v>76</v>
      </c>
      <c r="R12" s="115" t="s">
        <v>42</v>
      </c>
      <c r="S12" s="115" t="s">
        <v>52</v>
      </c>
      <c r="T12" s="121" t="s">
        <v>47</v>
      </c>
    </row>
    <row r="13" spans="1:20" ht="18" customHeight="1">
      <c r="A13" s="16"/>
      <c r="B13" s="23"/>
      <c r="C13" s="29" t="str">
        <f>IF($D$1=1,"完成","完了")</f>
        <v>完成</v>
      </c>
      <c r="D13" s="34"/>
      <c r="E13" s="46" t="s">
        <v>709</v>
      </c>
      <c r="F13" s="54"/>
      <c r="G13" s="23" t="str">
        <f>IF($D$1=1,"主任技術者","照査技術者")</f>
        <v>主任技術者</v>
      </c>
      <c r="H13" s="61" t="s">
        <v>67</v>
      </c>
      <c r="I13" s="61"/>
      <c r="J13" s="65" t="s">
        <v>57</v>
      </c>
      <c r="K13" s="53"/>
      <c r="L13" s="76" t="s">
        <v>29</v>
      </c>
      <c r="N13" s="83" t="s">
        <v>125</v>
      </c>
      <c r="O13" s="87"/>
      <c r="P13" s="94"/>
      <c r="Q13" s="105" t="s">
        <v>130</v>
      </c>
      <c r="R13" s="105"/>
      <c r="S13" s="105"/>
      <c r="T13" s="110"/>
    </row>
    <row r="14" spans="1:20" ht="18" customHeight="1">
      <c r="A14" s="16"/>
      <c r="B14" s="23" t="str">
        <f>IF($D$1=1,"変更工期","変更履行期間")</f>
        <v>変更工期</v>
      </c>
      <c r="C14" s="27" t="str">
        <f>C13</f>
        <v>完成</v>
      </c>
      <c r="D14" s="35"/>
      <c r="E14" s="46" t="s">
        <v>711</v>
      </c>
      <c r="F14" s="54"/>
      <c r="G14" s="23"/>
      <c r="H14" s="61" t="s">
        <v>121</v>
      </c>
      <c r="I14" s="61"/>
      <c r="J14" s="65" t="s">
        <v>131</v>
      </c>
      <c r="K14" s="53"/>
      <c r="L14" s="73" t="s">
        <v>133</v>
      </c>
      <c r="N14" s="83" t="s">
        <v>69</v>
      </c>
      <c r="O14" s="87"/>
      <c r="P14" s="94"/>
      <c r="Q14" s="106" t="s">
        <v>100</v>
      </c>
      <c r="R14" s="106"/>
      <c r="S14" s="106" t="s">
        <v>100</v>
      </c>
      <c r="T14" s="117"/>
    </row>
    <row r="15" spans="1:20" ht="18" customHeight="1">
      <c r="A15" s="16"/>
      <c r="B15" s="23" t="str">
        <f>IF($D$1=1,"着工年月日","着手年月日")</f>
        <v>着工年月日</v>
      </c>
      <c r="C15" s="27"/>
      <c r="D15" s="34"/>
      <c r="E15" s="48" t="str">
        <f>E12</f>
        <v>令和７年６月２日</v>
      </c>
      <c r="F15" s="54"/>
      <c r="G15" s="23"/>
      <c r="H15" s="61" t="s">
        <v>122</v>
      </c>
      <c r="I15" s="61"/>
      <c r="J15" s="65">
        <v>987654321</v>
      </c>
      <c r="K15" s="53"/>
      <c r="L15" s="72" t="s">
        <v>135</v>
      </c>
      <c r="N15" s="84" t="s">
        <v>96</v>
      </c>
      <c r="O15" s="88"/>
      <c r="P15" s="95"/>
      <c r="Q15" s="107">
        <v>300000</v>
      </c>
      <c r="R15" s="107"/>
      <c r="S15" s="107"/>
      <c r="T15" s="111"/>
    </row>
    <row r="16" spans="1:20" ht="18" customHeight="1">
      <c r="A16" s="16"/>
      <c r="B16" s="23" t="str">
        <f>IF($D$1=1,"完成年月日","完了年月日")</f>
        <v>完成年月日</v>
      </c>
      <c r="C16" s="27"/>
      <c r="D16" s="34"/>
      <c r="E16" s="48" t="str">
        <f>E13</f>
        <v>令和８年３月31日</v>
      </c>
      <c r="F16" s="54"/>
      <c r="G16" s="23" t="str">
        <f>IF($D$1=1,"専門技術者","担当技術者")</f>
        <v>専門技術者</v>
      </c>
      <c r="H16" s="61" t="s">
        <v>67</v>
      </c>
      <c r="I16" s="61"/>
      <c r="J16" s="65" t="s">
        <v>137</v>
      </c>
      <c r="K16" s="54"/>
      <c r="L16" s="77" t="s">
        <v>138</v>
      </c>
      <c r="N16" s="82" t="s">
        <v>111</v>
      </c>
      <c r="O16" s="89"/>
      <c r="P16" s="97"/>
      <c r="Q16" s="108" t="s">
        <v>139</v>
      </c>
      <c r="R16" s="108"/>
      <c r="S16" s="108"/>
      <c r="T16" s="112"/>
    </row>
    <row r="17" spans="1:20" ht="18" customHeight="1">
      <c r="A17" s="16"/>
      <c r="B17" s="23" t="str">
        <f>IF($D$1=1,"完成検査日","完了検査日")</f>
        <v>完成検査日</v>
      </c>
      <c r="C17" s="27"/>
      <c r="D17" s="34"/>
      <c r="E17" s="46" t="s">
        <v>710</v>
      </c>
      <c r="F17" s="54"/>
      <c r="G17" s="23"/>
      <c r="H17" s="61" t="s">
        <v>121</v>
      </c>
      <c r="I17" s="61"/>
      <c r="J17" s="65" t="s">
        <v>131</v>
      </c>
      <c r="K17" s="54"/>
      <c r="L17" s="76" t="s">
        <v>141</v>
      </c>
      <c r="N17" s="83" t="s">
        <v>39</v>
      </c>
      <c r="O17" s="87"/>
      <c r="P17" s="94"/>
      <c r="Q17" s="102" t="s">
        <v>40</v>
      </c>
      <c r="R17" s="102"/>
      <c r="S17" s="102"/>
      <c r="T17" s="109"/>
    </row>
    <row r="18" spans="1:20" ht="18" customHeight="1">
      <c r="A18" s="16"/>
      <c r="B18" s="23" t="str">
        <f>IF($D$1=1,"引渡し期日","業務成果引渡日")</f>
        <v>引渡し期日</v>
      </c>
      <c r="C18" s="30"/>
      <c r="D18" s="36"/>
      <c r="E18" s="46" t="s">
        <v>623</v>
      </c>
      <c r="F18" s="54"/>
      <c r="G18" s="23"/>
      <c r="H18" s="61" t="s">
        <v>122</v>
      </c>
      <c r="I18" s="61"/>
      <c r="J18" s="65">
        <v>765432212</v>
      </c>
      <c r="K18" s="54"/>
      <c r="L18" s="76" t="s">
        <v>148</v>
      </c>
      <c r="N18" s="83" t="s">
        <v>68</v>
      </c>
      <c r="O18" s="87"/>
      <c r="P18" s="94"/>
      <c r="Q18" s="103" t="s">
        <v>55</v>
      </c>
      <c r="R18" s="114">
        <v>3333333</v>
      </c>
      <c r="S18" s="103" t="s">
        <v>10</v>
      </c>
      <c r="T18" s="122" t="s">
        <v>150</v>
      </c>
    </row>
    <row r="19" spans="1:20" ht="18" customHeight="1">
      <c r="A19" s="16"/>
      <c r="B19" s="23" t="str">
        <f>IF($D$1=1,"請負代金請求日","委託料請求日")</f>
        <v>請負代金請求日</v>
      </c>
      <c r="C19" s="27"/>
      <c r="D19" s="34"/>
      <c r="E19" s="46" t="s">
        <v>623</v>
      </c>
      <c r="F19" s="55"/>
      <c r="G19" s="23" t="str">
        <f>IF($D$1=1,"一般建設業(許可番号)","登録番号")</f>
        <v>一般建設業(許可番号)</v>
      </c>
      <c r="H19" s="23"/>
      <c r="I19" s="61"/>
      <c r="J19" s="65">
        <v>123</v>
      </c>
      <c r="K19" s="54"/>
      <c r="L19" s="78" t="s">
        <v>64</v>
      </c>
      <c r="N19" s="83" t="s">
        <v>24</v>
      </c>
      <c r="O19" s="87"/>
      <c r="P19" s="94"/>
      <c r="Q19" s="104" t="s">
        <v>76</v>
      </c>
      <c r="R19" s="115" t="s">
        <v>42</v>
      </c>
      <c r="S19" s="115" t="s">
        <v>52</v>
      </c>
      <c r="T19" s="121" t="s">
        <v>47</v>
      </c>
    </row>
    <row r="20" spans="1:20" ht="18" customHeight="1">
      <c r="A20" s="16"/>
      <c r="B20" s="23" t="s">
        <v>155</v>
      </c>
      <c r="C20" s="27"/>
      <c r="D20" s="34"/>
      <c r="E20" s="46" t="s">
        <v>548</v>
      </c>
      <c r="F20" s="54"/>
      <c r="G20" s="25" t="str">
        <f>IF($D$1=1,"特定建設業(許可番号)","登録番号")</f>
        <v>特定建設業(許可番号)</v>
      </c>
      <c r="H20" s="25"/>
      <c r="I20" s="63"/>
      <c r="J20" s="67">
        <v>1</v>
      </c>
      <c r="K20" s="54"/>
      <c r="L20" s="72" t="s">
        <v>156</v>
      </c>
      <c r="N20" s="83" t="s">
        <v>125</v>
      </c>
      <c r="O20" s="87"/>
      <c r="P20" s="94"/>
      <c r="Q20" s="105" t="s">
        <v>159</v>
      </c>
      <c r="R20" s="105"/>
      <c r="S20" s="105"/>
      <c r="T20" s="110"/>
    </row>
    <row r="21" spans="1:20" ht="18" customHeight="1">
      <c r="A21" s="16"/>
      <c r="B21" s="23" t="s">
        <v>82</v>
      </c>
      <c r="C21" s="27"/>
      <c r="D21" s="34"/>
      <c r="E21" s="45">
        <v>8400000</v>
      </c>
      <c r="F21" s="55"/>
      <c r="G21" s="55"/>
      <c r="H21" s="55"/>
      <c r="I21" s="55"/>
      <c r="J21" s="55"/>
      <c r="K21" s="55"/>
      <c r="L21" s="72" t="s">
        <v>164</v>
      </c>
      <c r="N21" s="83" t="s">
        <v>69</v>
      </c>
      <c r="O21" s="87"/>
      <c r="P21" s="94"/>
      <c r="Q21" s="106" t="s">
        <v>100</v>
      </c>
      <c r="R21" s="106"/>
      <c r="S21" s="106" t="s">
        <v>100</v>
      </c>
      <c r="T21" s="117"/>
    </row>
    <row r="22" spans="1:20" ht="18" customHeight="1">
      <c r="A22" s="16"/>
      <c r="B22" s="23" t="s">
        <v>95</v>
      </c>
      <c r="C22" s="27"/>
      <c r="D22" s="34"/>
      <c r="E22" s="49"/>
      <c r="F22" s="55"/>
      <c r="G22" s="55"/>
      <c r="H22" s="55"/>
      <c r="I22" s="55"/>
      <c r="J22" s="55"/>
      <c r="K22" s="55"/>
      <c r="L22" s="76" t="s">
        <v>166</v>
      </c>
      <c r="N22" s="84" t="s">
        <v>96</v>
      </c>
      <c r="O22" s="88"/>
      <c r="P22" s="95"/>
      <c r="Q22" s="107">
        <v>400000</v>
      </c>
      <c r="R22" s="107"/>
      <c r="S22" s="107"/>
      <c r="T22" s="111"/>
    </row>
    <row r="23" spans="1:20" ht="18" customHeight="1">
      <c r="A23" s="18"/>
      <c r="B23" s="23" t="s">
        <v>170</v>
      </c>
      <c r="C23" s="27"/>
      <c r="D23" s="34"/>
      <c r="E23" s="49"/>
      <c r="F23" s="55"/>
      <c r="G23" s="55"/>
      <c r="H23" s="55"/>
      <c r="I23" s="55"/>
      <c r="J23" s="55"/>
      <c r="K23" s="55"/>
      <c r="L23" s="76" t="s">
        <v>171</v>
      </c>
      <c r="N23" s="82" t="s">
        <v>111</v>
      </c>
      <c r="O23" s="89"/>
      <c r="P23" s="98"/>
      <c r="Q23" s="108" t="s">
        <v>26</v>
      </c>
      <c r="R23" s="108"/>
      <c r="S23" s="108"/>
      <c r="T23" s="112"/>
    </row>
    <row r="24" spans="1:20" ht="18" customHeight="1">
      <c r="A24" s="16"/>
      <c r="B24" s="23" t="s">
        <v>173</v>
      </c>
      <c r="C24" s="27"/>
      <c r="D24" s="34"/>
      <c r="E24" s="49"/>
      <c r="F24" s="55"/>
      <c r="G24" s="55"/>
      <c r="H24" s="55"/>
      <c r="I24" s="55"/>
      <c r="J24" s="55"/>
      <c r="K24" s="55"/>
      <c r="L24" s="78" t="s">
        <v>174</v>
      </c>
      <c r="N24" s="83" t="s">
        <v>39</v>
      </c>
      <c r="O24" s="87"/>
      <c r="P24" s="93"/>
      <c r="Q24" s="102" t="s">
        <v>40</v>
      </c>
      <c r="R24" s="102"/>
      <c r="S24" s="102"/>
      <c r="T24" s="109"/>
    </row>
    <row r="25" spans="1:20" ht="18" customHeight="1">
      <c r="A25" s="19"/>
      <c r="B25" s="23" t="s">
        <v>175</v>
      </c>
      <c r="C25" s="27"/>
      <c r="D25" s="34"/>
      <c r="E25" s="49"/>
      <c r="F25" s="55"/>
      <c r="G25" s="55"/>
      <c r="H25" s="55"/>
      <c r="I25" s="55"/>
      <c r="J25" s="55"/>
      <c r="K25" s="55"/>
      <c r="L25" s="78" t="s">
        <v>176</v>
      </c>
      <c r="N25" s="83" t="s">
        <v>68</v>
      </c>
      <c r="O25" s="87"/>
      <c r="P25" s="94"/>
      <c r="Q25" s="103" t="s">
        <v>55</v>
      </c>
      <c r="R25" s="114">
        <v>4444444</v>
      </c>
      <c r="S25" s="103" t="s">
        <v>10</v>
      </c>
      <c r="T25" s="120" t="s">
        <v>70</v>
      </c>
    </row>
    <row r="26" spans="1:20" ht="18" customHeight="1">
      <c r="A26" s="20"/>
      <c r="B26" s="25" t="str">
        <f>IF($D$1=1,"下請負届提出日","再委託申請届提出日")</f>
        <v>下請負届提出日</v>
      </c>
      <c r="C26" s="31"/>
      <c r="D26" s="37"/>
      <c r="E26" s="50"/>
      <c r="F26" s="55"/>
      <c r="G26" s="55"/>
      <c r="H26" s="55"/>
      <c r="I26" s="55"/>
      <c r="J26" s="55"/>
      <c r="K26" s="55"/>
      <c r="L26" s="76" t="s">
        <v>179</v>
      </c>
      <c r="N26" s="83" t="s">
        <v>24</v>
      </c>
      <c r="O26" s="87"/>
      <c r="P26" s="93"/>
      <c r="Q26" s="104" t="s">
        <v>76</v>
      </c>
      <c r="R26" s="115" t="s">
        <v>42</v>
      </c>
      <c r="S26" s="115" t="s">
        <v>52</v>
      </c>
      <c r="T26" s="121" t="s">
        <v>47</v>
      </c>
    </row>
    <row r="27" spans="1:20" ht="15" customHeight="1">
      <c r="A27" s="18"/>
      <c r="B27" s="26"/>
      <c r="C27" s="26"/>
      <c r="D27" s="38"/>
      <c r="E27" s="51"/>
      <c r="F27" s="56"/>
      <c r="G27" s="56"/>
      <c r="H27" s="55"/>
      <c r="I27" s="55"/>
      <c r="J27" s="55"/>
      <c r="K27" s="55"/>
      <c r="L27" s="72" t="s">
        <v>181</v>
      </c>
      <c r="M27" s="59"/>
      <c r="N27" s="83" t="s">
        <v>125</v>
      </c>
      <c r="O27" s="87"/>
      <c r="P27" s="94"/>
      <c r="Q27" s="105" t="s">
        <v>182</v>
      </c>
      <c r="R27" s="105"/>
      <c r="S27" s="105"/>
      <c r="T27" s="110"/>
    </row>
    <row r="28" spans="1:20" ht="15" customHeight="1">
      <c r="A28" s="18"/>
      <c r="B28" s="26"/>
      <c r="C28" s="26"/>
      <c r="D28" s="38"/>
      <c r="E28" s="51"/>
      <c r="F28" s="56"/>
      <c r="G28" s="56"/>
      <c r="H28" s="55"/>
      <c r="I28" s="55"/>
      <c r="J28" s="55"/>
      <c r="K28" s="55"/>
      <c r="M28" s="59"/>
      <c r="N28" s="83" t="s">
        <v>69</v>
      </c>
      <c r="O28" s="87"/>
      <c r="P28" s="94"/>
      <c r="Q28" s="106" t="s">
        <v>100</v>
      </c>
      <c r="R28" s="106"/>
      <c r="S28" s="106" t="s">
        <v>100</v>
      </c>
      <c r="T28" s="117"/>
    </row>
    <row r="29" spans="1:20" s="9" customFormat="1" ht="15" customHeight="1">
      <c r="A29" s="18"/>
      <c r="F29" s="55"/>
      <c r="G29" s="55"/>
      <c r="H29" s="55"/>
      <c r="I29" s="55"/>
      <c r="J29" s="55"/>
      <c r="K29" s="55"/>
      <c r="L29" s="79"/>
      <c r="M29" s="59"/>
      <c r="N29" s="84" t="s">
        <v>96</v>
      </c>
      <c r="O29" s="88"/>
      <c r="P29" s="95"/>
      <c r="Q29" s="107">
        <v>100000</v>
      </c>
      <c r="R29" s="107"/>
      <c r="S29" s="107"/>
      <c r="T29" s="111"/>
    </row>
    <row r="30" spans="1:20" s="9" customFormat="1" ht="15" customHeight="1">
      <c r="A30" s="18"/>
      <c r="F30" s="55"/>
      <c r="G30" s="59"/>
      <c r="H30" s="59"/>
      <c r="I30" s="59"/>
      <c r="J30" s="59"/>
      <c r="K30" s="55"/>
      <c r="L30" s="79"/>
      <c r="M30" s="59"/>
      <c r="N30" s="82" t="s">
        <v>111</v>
      </c>
      <c r="O30" s="89"/>
      <c r="P30" s="96"/>
      <c r="Q30" s="108" t="s">
        <v>116</v>
      </c>
      <c r="R30" s="108"/>
      <c r="S30" s="108"/>
      <c r="T30" s="112"/>
    </row>
    <row r="31" spans="1:20" s="9" customFormat="1" ht="15" customHeight="1">
      <c r="A31" s="18"/>
      <c r="F31" s="55"/>
      <c r="G31" s="59"/>
      <c r="H31" s="59"/>
      <c r="I31" s="59"/>
      <c r="J31" s="59"/>
      <c r="K31" s="55"/>
      <c r="L31" s="80"/>
      <c r="M31" s="59"/>
      <c r="N31" s="83" t="s">
        <v>39</v>
      </c>
      <c r="O31" s="87"/>
      <c r="P31" s="94"/>
      <c r="Q31" s="102" t="s">
        <v>40</v>
      </c>
      <c r="R31" s="102"/>
      <c r="S31" s="102"/>
      <c r="T31" s="109"/>
    </row>
    <row r="32" spans="1:20" s="9" customFormat="1" ht="15" customHeight="1">
      <c r="A32" s="18"/>
      <c r="F32" s="55"/>
      <c r="G32" s="59"/>
      <c r="H32" s="59"/>
      <c r="I32" s="59"/>
      <c r="J32" s="59"/>
      <c r="K32" s="55"/>
      <c r="L32" s="80"/>
      <c r="M32" s="59"/>
      <c r="N32" s="83" t="s">
        <v>68</v>
      </c>
      <c r="O32" s="87"/>
      <c r="P32" s="94"/>
      <c r="Q32" s="103" t="s">
        <v>55</v>
      </c>
      <c r="R32" s="114">
        <v>5555555</v>
      </c>
      <c r="S32" s="103" t="s">
        <v>10</v>
      </c>
      <c r="T32" s="122" t="s">
        <v>72</v>
      </c>
    </row>
    <row r="33" spans="1:20" s="9" customFormat="1" ht="15" customHeight="1">
      <c r="A33" s="18"/>
      <c r="F33" s="55"/>
      <c r="G33" s="59"/>
      <c r="H33" s="59"/>
      <c r="I33" s="59"/>
      <c r="J33" s="59"/>
      <c r="K33" s="55"/>
      <c r="L33" s="79"/>
      <c r="M33" s="59"/>
      <c r="N33" s="83" t="s">
        <v>24</v>
      </c>
      <c r="O33" s="87"/>
      <c r="P33" s="94"/>
      <c r="Q33" s="104" t="s">
        <v>76</v>
      </c>
      <c r="R33" s="115" t="s">
        <v>42</v>
      </c>
      <c r="S33" s="115" t="s">
        <v>52</v>
      </c>
      <c r="T33" s="121" t="s">
        <v>47</v>
      </c>
    </row>
    <row r="34" spans="1:20" s="9" customFormat="1" ht="15" customHeight="1">
      <c r="A34" s="18"/>
      <c r="L34" s="13"/>
      <c r="N34" s="83" t="s">
        <v>125</v>
      </c>
      <c r="O34" s="87"/>
      <c r="P34" s="94"/>
      <c r="Q34" s="105" t="s">
        <v>185</v>
      </c>
      <c r="R34" s="105"/>
      <c r="S34" s="105"/>
      <c r="T34" s="110"/>
    </row>
    <row r="35" spans="1:20" s="9" customFormat="1">
      <c r="L35" s="13"/>
      <c r="N35" s="83" t="s">
        <v>69</v>
      </c>
      <c r="O35" s="87"/>
      <c r="P35" s="94"/>
      <c r="Q35" s="106" t="s">
        <v>100</v>
      </c>
      <c r="R35" s="106"/>
      <c r="S35" s="106" t="s">
        <v>100</v>
      </c>
      <c r="T35" s="117"/>
    </row>
    <row r="36" spans="1:20" s="9" customFormat="1" ht="15.15">
      <c r="L36" s="13"/>
      <c r="N36" s="84" t="s">
        <v>96</v>
      </c>
      <c r="O36" s="88"/>
      <c r="P36" s="95"/>
      <c r="Q36" s="107">
        <v>200000</v>
      </c>
      <c r="R36" s="107"/>
      <c r="S36" s="107"/>
      <c r="T36" s="111"/>
    </row>
    <row r="37" spans="1:20" s="9" customFormat="1" ht="15.15">
      <c r="L37" s="13"/>
      <c r="N37" s="82" t="s">
        <v>111</v>
      </c>
      <c r="O37" s="89"/>
      <c r="P37" s="97"/>
      <c r="Q37" s="108" t="s">
        <v>139</v>
      </c>
      <c r="R37" s="108"/>
      <c r="S37" s="108"/>
      <c r="T37" s="112"/>
    </row>
    <row r="38" spans="1:20" s="9" customFormat="1">
      <c r="L38" s="13"/>
      <c r="N38" s="83" t="s">
        <v>39</v>
      </c>
      <c r="O38" s="87"/>
      <c r="P38" s="94"/>
      <c r="Q38" s="109" t="s">
        <v>40</v>
      </c>
      <c r="R38" s="109"/>
      <c r="S38" s="109"/>
      <c r="T38" s="109"/>
    </row>
    <row r="39" spans="1:20" s="9" customFormat="1">
      <c r="L39" s="13"/>
      <c r="N39" s="83" t="s">
        <v>68</v>
      </c>
      <c r="O39" s="87"/>
      <c r="P39" s="94"/>
      <c r="Q39" s="103" t="s">
        <v>55</v>
      </c>
      <c r="R39" s="114">
        <v>6666666</v>
      </c>
      <c r="S39" s="103" t="s">
        <v>10</v>
      </c>
      <c r="T39" s="122" t="s">
        <v>150</v>
      </c>
    </row>
    <row r="40" spans="1:20" s="9" customFormat="1">
      <c r="L40" s="13"/>
      <c r="N40" s="83" t="s">
        <v>24</v>
      </c>
      <c r="O40" s="87"/>
      <c r="P40" s="94"/>
      <c r="Q40" s="104" t="s">
        <v>76</v>
      </c>
      <c r="R40" s="115" t="s">
        <v>42</v>
      </c>
      <c r="S40" s="115" t="s">
        <v>52</v>
      </c>
      <c r="T40" s="121" t="s">
        <v>47</v>
      </c>
    </row>
    <row r="41" spans="1:20" s="9" customFormat="1">
      <c r="L41" s="13"/>
      <c r="N41" s="83" t="s">
        <v>125</v>
      </c>
      <c r="O41" s="87"/>
      <c r="P41" s="94"/>
      <c r="Q41" s="110" t="s">
        <v>189</v>
      </c>
      <c r="R41" s="110"/>
      <c r="S41" s="110"/>
      <c r="T41" s="110"/>
    </row>
    <row r="42" spans="1:20" s="9" customFormat="1">
      <c r="L42" s="13"/>
      <c r="N42" s="83" t="s">
        <v>69</v>
      </c>
      <c r="O42" s="87"/>
      <c r="P42" s="94"/>
      <c r="Q42" s="106" t="s">
        <v>100</v>
      </c>
      <c r="R42" s="106"/>
      <c r="S42" s="117" t="s">
        <v>100</v>
      </c>
      <c r="T42" s="117"/>
    </row>
    <row r="43" spans="1:20" s="9" customFormat="1" ht="15.15">
      <c r="L43" s="13"/>
      <c r="N43" s="84" t="s">
        <v>96</v>
      </c>
      <c r="O43" s="88"/>
      <c r="P43" s="95"/>
      <c r="Q43" s="111">
        <v>300000</v>
      </c>
      <c r="R43" s="111"/>
      <c r="S43" s="111"/>
      <c r="T43" s="111"/>
    </row>
    <row r="44" spans="1:20" s="9" customFormat="1" ht="15.15">
      <c r="L44" s="13"/>
      <c r="N44" s="82" t="s">
        <v>111</v>
      </c>
      <c r="O44" s="89"/>
      <c r="P44" s="98"/>
      <c r="Q44" s="112" t="s">
        <v>26</v>
      </c>
      <c r="R44" s="112"/>
      <c r="S44" s="112"/>
      <c r="T44" s="112"/>
    </row>
    <row r="45" spans="1:20" s="9" customFormat="1">
      <c r="L45" s="13"/>
      <c r="N45" s="83" t="s">
        <v>39</v>
      </c>
      <c r="O45" s="87"/>
      <c r="P45" s="93"/>
      <c r="Q45" s="109" t="s">
        <v>40</v>
      </c>
      <c r="R45" s="109"/>
      <c r="S45" s="109"/>
      <c r="T45" s="109"/>
    </row>
    <row r="46" spans="1:20" s="9" customFormat="1">
      <c r="L46" s="13"/>
      <c r="N46" s="83" t="s">
        <v>68</v>
      </c>
      <c r="O46" s="87"/>
      <c r="P46" s="94"/>
      <c r="Q46" s="103" t="s">
        <v>55</v>
      </c>
      <c r="R46" s="114">
        <v>7777777</v>
      </c>
      <c r="S46" s="103" t="s">
        <v>10</v>
      </c>
      <c r="T46" s="120" t="s">
        <v>70</v>
      </c>
    </row>
    <row r="47" spans="1:20" s="9" customFormat="1">
      <c r="L47" s="13"/>
      <c r="N47" s="83" t="s">
        <v>24</v>
      </c>
      <c r="O47" s="87"/>
      <c r="P47" s="93"/>
      <c r="Q47" s="104" t="s">
        <v>76</v>
      </c>
      <c r="R47" s="115" t="s">
        <v>42</v>
      </c>
      <c r="S47" s="115" t="s">
        <v>52</v>
      </c>
      <c r="T47" s="121" t="s">
        <v>47</v>
      </c>
    </row>
    <row r="48" spans="1:20" s="9" customFormat="1">
      <c r="L48" s="13"/>
      <c r="N48" s="83" t="s">
        <v>125</v>
      </c>
      <c r="O48" s="87"/>
      <c r="P48" s="94"/>
      <c r="Q48" s="110" t="s">
        <v>65</v>
      </c>
      <c r="R48" s="110"/>
      <c r="S48" s="110"/>
      <c r="T48" s="110"/>
    </row>
    <row r="49" spans="12:20" s="9" customFormat="1">
      <c r="L49" s="13"/>
      <c r="N49" s="83" t="s">
        <v>69</v>
      </c>
      <c r="O49" s="87"/>
      <c r="P49" s="94"/>
      <c r="Q49" s="106" t="s">
        <v>100</v>
      </c>
      <c r="R49" s="106"/>
      <c r="S49" s="117" t="s">
        <v>100</v>
      </c>
      <c r="T49" s="117"/>
    </row>
    <row r="50" spans="12:20" s="9" customFormat="1" ht="15.15">
      <c r="L50" s="13"/>
      <c r="N50" s="84" t="s">
        <v>96</v>
      </c>
      <c r="O50" s="88"/>
      <c r="P50" s="95"/>
      <c r="Q50" s="111">
        <v>50000</v>
      </c>
      <c r="R50" s="111"/>
      <c r="S50" s="111"/>
      <c r="T50" s="111"/>
    </row>
    <row r="51" spans="12:20" s="9" customFormat="1" ht="15.15">
      <c r="L51" s="13"/>
      <c r="N51" s="82" t="s">
        <v>111</v>
      </c>
      <c r="O51" s="89"/>
      <c r="P51" s="96"/>
      <c r="Q51" s="112" t="s">
        <v>116</v>
      </c>
      <c r="R51" s="112"/>
      <c r="S51" s="112"/>
      <c r="T51" s="112"/>
    </row>
    <row r="52" spans="12:20" s="9" customFormat="1">
      <c r="L52" s="13"/>
      <c r="N52" s="83" t="s">
        <v>39</v>
      </c>
      <c r="O52" s="87"/>
      <c r="P52" s="94"/>
      <c r="Q52" s="109" t="s">
        <v>40</v>
      </c>
      <c r="R52" s="109"/>
      <c r="S52" s="109"/>
      <c r="T52" s="109"/>
    </row>
    <row r="53" spans="12:20" s="9" customFormat="1">
      <c r="L53" s="13"/>
      <c r="N53" s="83" t="s">
        <v>68</v>
      </c>
      <c r="O53" s="87"/>
      <c r="P53" s="94"/>
      <c r="Q53" s="103" t="s">
        <v>55</v>
      </c>
      <c r="R53" s="114">
        <v>8888888</v>
      </c>
      <c r="S53" s="103" t="s">
        <v>10</v>
      </c>
      <c r="T53" s="122" t="s">
        <v>72</v>
      </c>
    </row>
    <row r="54" spans="12:20" s="9" customFormat="1">
      <c r="L54" s="13"/>
      <c r="N54" s="83" t="s">
        <v>24</v>
      </c>
      <c r="O54" s="87"/>
      <c r="P54" s="94"/>
      <c r="Q54" s="104" t="s">
        <v>76</v>
      </c>
      <c r="R54" s="115" t="s">
        <v>42</v>
      </c>
      <c r="S54" s="115" t="s">
        <v>52</v>
      </c>
      <c r="T54" s="121" t="s">
        <v>47</v>
      </c>
    </row>
    <row r="55" spans="12:20" s="9" customFormat="1">
      <c r="L55" s="13"/>
      <c r="N55" s="83" t="s">
        <v>125</v>
      </c>
      <c r="O55" s="87"/>
      <c r="P55" s="94"/>
      <c r="Q55" s="110" t="s">
        <v>192</v>
      </c>
      <c r="R55" s="110"/>
      <c r="S55" s="110"/>
      <c r="T55" s="110"/>
    </row>
    <row r="56" spans="12:20" s="9" customFormat="1">
      <c r="L56" s="13"/>
      <c r="N56" s="83" t="s">
        <v>69</v>
      </c>
      <c r="O56" s="87"/>
      <c r="P56" s="94"/>
      <c r="Q56" s="106" t="s">
        <v>100</v>
      </c>
      <c r="R56" s="106"/>
      <c r="S56" s="117" t="s">
        <v>100</v>
      </c>
      <c r="T56" s="117"/>
    </row>
    <row r="57" spans="12:20" s="9" customFormat="1" ht="15.15">
      <c r="L57" s="13"/>
      <c r="N57" s="84" t="s">
        <v>96</v>
      </c>
      <c r="O57" s="88"/>
      <c r="P57" s="95"/>
      <c r="Q57" s="111">
        <v>100000</v>
      </c>
      <c r="R57" s="111"/>
      <c r="S57" s="111"/>
      <c r="T57" s="111"/>
    </row>
    <row r="58" spans="12:20" s="9" customFormat="1" ht="15.15">
      <c r="L58" s="13"/>
      <c r="N58" s="82" t="s">
        <v>111</v>
      </c>
      <c r="O58" s="89"/>
      <c r="P58" s="97"/>
      <c r="Q58" s="112" t="s">
        <v>139</v>
      </c>
      <c r="R58" s="112"/>
      <c r="S58" s="112"/>
      <c r="T58" s="112"/>
    </row>
    <row r="59" spans="12:20" s="9" customFormat="1">
      <c r="L59" s="13"/>
      <c r="N59" s="83" t="s">
        <v>39</v>
      </c>
      <c r="O59" s="87"/>
      <c r="P59" s="94"/>
      <c r="Q59" s="109" t="s">
        <v>40</v>
      </c>
      <c r="R59" s="109"/>
      <c r="S59" s="109"/>
      <c r="T59" s="109"/>
    </row>
    <row r="60" spans="12:20" s="9" customFormat="1">
      <c r="L60" s="13"/>
      <c r="N60" s="83" t="s">
        <v>68</v>
      </c>
      <c r="O60" s="87"/>
      <c r="P60" s="94"/>
      <c r="Q60" s="103" t="s">
        <v>55</v>
      </c>
      <c r="R60" s="114">
        <v>9999999</v>
      </c>
      <c r="S60" s="103" t="s">
        <v>10</v>
      </c>
      <c r="T60" s="122" t="s">
        <v>150</v>
      </c>
    </row>
    <row r="61" spans="12:20" s="9" customFormat="1">
      <c r="L61" s="13"/>
      <c r="N61" s="83" t="s">
        <v>24</v>
      </c>
      <c r="O61" s="87"/>
      <c r="P61" s="94"/>
      <c r="Q61" s="104" t="s">
        <v>76</v>
      </c>
      <c r="R61" s="115" t="s">
        <v>42</v>
      </c>
      <c r="S61" s="115" t="s">
        <v>52</v>
      </c>
      <c r="T61" s="121" t="s">
        <v>47</v>
      </c>
    </row>
    <row r="62" spans="12:20" s="9" customFormat="1">
      <c r="L62" s="13"/>
      <c r="N62" s="83" t="s">
        <v>125</v>
      </c>
      <c r="O62" s="87"/>
      <c r="P62" s="94"/>
      <c r="Q62" s="110" t="s">
        <v>37</v>
      </c>
      <c r="R62" s="110"/>
      <c r="S62" s="110"/>
      <c r="T62" s="110"/>
    </row>
    <row r="63" spans="12:20" s="9" customFormat="1">
      <c r="L63" s="13"/>
      <c r="N63" s="83" t="s">
        <v>69</v>
      </c>
      <c r="O63" s="87"/>
      <c r="P63" s="94"/>
      <c r="Q63" s="106" t="s">
        <v>100</v>
      </c>
      <c r="R63" s="106"/>
      <c r="S63" s="117" t="s">
        <v>100</v>
      </c>
      <c r="T63" s="117"/>
    </row>
    <row r="64" spans="12:20" s="9" customFormat="1" ht="15.15">
      <c r="L64" s="13"/>
      <c r="N64" s="84" t="s">
        <v>96</v>
      </c>
      <c r="O64" s="90"/>
      <c r="P64" s="99"/>
      <c r="Q64" s="113">
        <v>150000</v>
      </c>
      <c r="R64" s="113"/>
      <c r="S64" s="113"/>
      <c r="T64" s="113"/>
    </row>
    <row r="65" spans="12:20" s="9" customFormat="1" ht="15.15">
      <c r="L65" s="13"/>
      <c r="N65" s="10"/>
      <c r="O65" s="10"/>
      <c r="P65" s="11"/>
      <c r="Q65" s="12"/>
      <c r="R65" s="116"/>
      <c r="S65" s="116"/>
      <c r="T65" s="116"/>
    </row>
    <row r="66" spans="12:20" s="9" customFormat="1" ht="13.2">
      <c r="L66" s="13"/>
    </row>
    <row r="67" spans="12:20" s="9" customFormat="1" ht="13.2">
      <c r="L67" s="13"/>
    </row>
    <row r="68" spans="12:20" s="9" customFormat="1" ht="13.2">
      <c r="L68" s="13"/>
    </row>
    <row r="69" spans="12:20" s="9" customFormat="1" ht="13.2">
      <c r="L69" s="13"/>
    </row>
    <row r="70" spans="12:20" s="9" customFormat="1" ht="13.2">
      <c r="L70" s="13"/>
    </row>
    <row r="71" spans="12:20" s="9" customFormat="1" ht="13.2">
      <c r="L71" s="13"/>
    </row>
    <row r="72" spans="12:20" s="9" customFormat="1" ht="13.2">
      <c r="L72" s="13"/>
    </row>
    <row r="73" spans="12:20" s="9" customFormat="1" ht="13.2">
      <c r="L73" s="13"/>
    </row>
    <row r="74" spans="12:20" s="9" customFormat="1" ht="13.2">
      <c r="L74" s="13"/>
    </row>
    <row r="75" spans="12:20" s="9" customFormat="1" ht="13.2">
      <c r="L75" s="13"/>
    </row>
    <row r="76" spans="12:20" s="9" customFormat="1" ht="13.2">
      <c r="L76" s="13"/>
    </row>
    <row r="77" spans="12:20" s="9" customFormat="1" ht="13.2">
      <c r="L77" s="13"/>
    </row>
    <row r="78" spans="12:20" s="9" customFormat="1" ht="13.2">
      <c r="L78" s="13"/>
    </row>
    <row r="79" spans="12:20" s="9" customFormat="1" ht="13.2">
      <c r="L79" s="13"/>
    </row>
    <row r="80" spans="12:20" s="9" customFormat="1" ht="13.2">
      <c r="L80" s="13"/>
    </row>
    <row r="81" spans="12:20" s="9" customFormat="1" ht="13.2">
      <c r="L81" s="13"/>
    </row>
    <row r="82" spans="12:20" s="9" customFormat="1" ht="13.2">
      <c r="L82" s="13"/>
    </row>
    <row r="83" spans="12:20" s="9" customFormat="1" ht="13.2">
      <c r="L83" s="13"/>
    </row>
    <row r="84" spans="12:20" s="9" customFormat="1" ht="13.2">
      <c r="L84" s="13"/>
    </row>
    <row r="85" spans="12:20" s="9" customFormat="1" ht="13.2">
      <c r="L85" s="13"/>
    </row>
    <row r="86" spans="12:20" s="9" customFormat="1" ht="13.2">
      <c r="L86" s="13"/>
    </row>
    <row r="87" spans="12:20" s="9" customFormat="1" ht="13.2">
      <c r="L87" s="13"/>
    </row>
    <row r="88" spans="12:20" s="9" customFormat="1" ht="13.2">
      <c r="L88" s="13"/>
    </row>
    <row r="89" spans="12:20" s="9" customFormat="1" ht="13.2">
      <c r="L89" s="13"/>
    </row>
    <row r="90" spans="12:20" s="9" customFormat="1" ht="13.2">
      <c r="L90" s="13"/>
    </row>
    <row r="91" spans="12:20" s="9" customFormat="1" ht="13.2">
      <c r="L91" s="13"/>
    </row>
    <row r="92" spans="12:20" s="9" customFormat="1" ht="13.2">
      <c r="L92" s="13"/>
    </row>
    <row r="93" spans="12:20" s="9" customFormat="1" ht="13.2">
      <c r="L93" s="13"/>
    </row>
    <row r="94" spans="12:20" s="9" customFormat="1">
      <c r="L94" s="13"/>
      <c r="N94" s="10"/>
      <c r="O94" s="10"/>
      <c r="P94" s="11"/>
      <c r="Q94" s="12"/>
      <c r="R94" s="116"/>
      <c r="S94" s="116"/>
      <c r="T94" s="116"/>
    </row>
    <row r="95" spans="12:20" s="9" customFormat="1">
      <c r="L95" s="13"/>
      <c r="N95" s="10"/>
      <c r="O95" s="10"/>
      <c r="P95" s="11"/>
      <c r="Q95" s="12"/>
      <c r="R95" s="116"/>
      <c r="S95" s="116"/>
      <c r="T95" s="116"/>
    </row>
  </sheetData>
  <mergeCells count="29">
    <mergeCell ref="B1:C1"/>
    <mergeCell ref="H1:J1"/>
    <mergeCell ref="B3:C3"/>
    <mergeCell ref="G3:H3"/>
    <mergeCell ref="G19:H19"/>
    <mergeCell ref="G20:H20"/>
    <mergeCell ref="Q38:T38"/>
    <mergeCell ref="Q41:T41"/>
    <mergeCell ref="Q42:R42"/>
    <mergeCell ref="S42:T42"/>
    <mergeCell ref="Q43:T43"/>
    <mergeCell ref="Q44:T44"/>
    <mergeCell ref="Q45:T45"/>
    <mergeCell ref="Q48:T48"/>
    <mergeCell ref="Q49:R49"/>
    <mergeCell ref="S49:T49"/>
    <mergeCell ref="Q50:T50"/>
    <mergeCell ref="Q51:T51"/>
    <mergeCell ref="Q52:T52"/>
    <mergeCell ref="Q55:T55"/>
    <mergeCell ref="Q56:R56"/>
    <mergeCell ref="S56:T56"/>
    <mergeCell ref="Q57:T57"/>
    <mergeCell ref="Q58:T58"/>
    <mergeCell ref="Q59:T59"/>
    <mergeCell ref="Q62:T62"/>
    <mergeCell ref="Q63:R63"/>
    <mergeCell ref="S63:T63"/>
    <mergeCell ref="Q64:T64"/>
  </mergeCells>
  <phoneticPr fontId="5" type="Hiragana"/>
  <dataValidations count="9">
    <dataValidation type="list" allowBlank="1" showDropDown="0" showInputMessage="1" showErrorMessage="1" sqref="N2:O2 N9:O9 N16:O16 N23:O23 N30:O30 N37:O37 N44:O44 N51:O51 N58:O58">
      <formula1>"　,１次　　　　　　　　　　　下請負者名,１次　　　　　　　　　　　再委託業者名"</formula1>
    </dataValidation>
    <dataValidation type="list" allowBlank="1" showDropDown="0" showInputMessage="1" showErrorMessage="1" sqref="N4:O4 N11:O11 N18:O18 N25:O25 N32:O32 N39:O39 N46:O46 N53:O53 N60:O60">
      <formula1>"　,許可番号・許可業種,登録番号・登録業種"</formula1>
    </dataValidation>
    <dataValidation type="list" allowBlank="1" showDropDown="0" showInputMessage="1" showErrorMessage="1" sqref="Q4">
      <formula1>"　,許可番号,登録番号"</formula1>
    </dataValidation>
    <dataValidation type="list" allowBlank="1" showDropDown="0" showInputMessage="1" showErrorMessage="1" sqref="S4">
      <formula1>"　,許可業種,登録業種"</formula1>
    </dataValidation>
    <dataValidation type="list" allowBlank="1" showDropDown="0" showInputMessage="1" showErrorMessage="1" sqref="N5:O5 N12:O12 N19:O19 N26:O26 N33:O33 N40:O40 N47:O47 N54:O54 N61:O61">
      <formula1>"　,工事内容,業務内容"</formula1>
    </dataValidation>
    <dataValidation type="list" allowBlank="1" showDropDown="0" showInputMessage="1" showErrorMessage="1" sqref="N6:O6 N13:O13 N20:O20 N27:O27 N34:O34 N41:O41 N48:O48 N55:O55 N62:O62">
      <formula1>"　,主任技術者氏名,技術者氏名"</formula1>
    </dataValidation>
    <dataValidation type="list" allowBlank="1" showDropDown="0" showInputMessage="1" showErrorMessage="1" sqref="N7:O7 N14:O14 N21:O21 N28:O28 N35:O35 N42:O42 N49:O49 N56:O56 N63:O63">
      <formula1>"　,工　　　期,履行期間"</formula1>
    </dataValidation>
    <dataValidation type="list" allowBlank="1" showDropDown="0" showInputMessage="1" showErrorMessage="1" sqref="N8:O8 N15:O15 N22:O22 N29:O29 N36:O36 N43:O43 N50:O50 N57:O57 N64:O64">
      <formula1>"　,下請負金額,再委託金額"</formula1>
    </dataValidation>
    <dataValidation type="list" allowBlank="0" showDropDown="0" showInputMessage="1" showErrorMessage="1" sqref="D1">
      <formula1>"1,2"</formula1>
    </dataValidation>
  </dataValidations>
  <hyperlinks>
    <hyperlink ref="L4" location="着工届・着手届!A1"/>
    <hyperlink ref="L6" location="前払金!A1"/>
    <hyperlink ref="L7" location="中間前払金!A1"/>
    <hyperlink ref="L8" location="現場代理人届!A1"/>
    <hyperlink ref="L9" location="退職金制度届出書!A1"/>
    <hyperlink ref="L10" location="下請負届!A1"/>
    <hyperlink ref="L11" location="施工体制台帳!A1"/>
    <hyperlink ref="L12" location="工事作業所災害防止!A1"/>
    <hyperlink ref="L13" location="工事履行報告書!A1"/>
    <hyperlink ref="L14" location="段階確認申出書!A1"/>
    <hyperlink ref="L15" location="打合簿!A1"/>
    <hyperlink ref="L16" location="工期延長申出書!A1"/>
    <hyperlink ref="L17" location="出来高集計表!A1"/>
    <hyperlink ref="L18" location="完成届・完了届!A1"/>
    <hyperlink ref="L19" location="完成写真!A1"/>
    <hyperlink ref="L20" location="工事写真帳!A1"/>
    <hyperlink ref="L21" location="出来形管理図表!A1"/>
    <hyperlink ref="L22" location="'出来形管理図(平面図・構造図)'!A1"/>
    <hyperlink ref="L23" location="'出来形管理図(2)'!A1"/>
    <hyperlink ref="L24" location="'出来形管理図(3)'!A1"/>
    <hyperlink ref="L25" location="手直し工事完了届!A1"/>
    <hyperlink ref="L26" location="引渡書!A1"/>
    <hyperlink ref="L27" location="請負代金・委託料請求書!A1"/>
    <hyperlink ref="L5" location="'計画工事工程表 '!A1"/>
  </hyperlinks>
  <printOptions horizontalCentered="1" verticalCentered="1"/>
  <pageMargins left="0.196527777777778" right="0.196527777777778" top="0.59027777777777801" bottom="0.55138888888888904" header="0.511811023622047" footer="0.51180555555555596"/>
  <pageSetup paperSize="9" fitToWidth="1" fitToHeight="1" orientation="landscape" usePrinterDefaults="1" horizontalDpi="300" verticalDpi="300" r:id="rId1"/>
  <headerFooter>
    <oddFooter>&amp;R&amp;P／&amp;N</oddFooter>
  </headerFooter>
  <rowBreaks count="1" manualBreakCount="1">
    <brk id="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3366FF"/>
  </sheetPr>
  <dimension ref="A1:AB34"/>
  <sheetViews>
    <sheetView tabSelected="1" view="pageBreakPreview" topLeftCell="A10" zoomScale="70" zoomScaleSheetLayoutView="70" workbookViewId="0">
      <selection activeCell="S4" sqref="S4:Y4"/>
    </sheetView>
  </sheetViews>
  <sheetFormatPr defaultColWidth="9.00390625" defaultRowHeight="14.4"/>
  <cols>
    <col min="1" max="1" width="2.62890625" style="123" customWidth="1"/>
    <col min="2" max="2" width="2" style="123" customWidth="1"/>
    <col min="3" max="3" width="1" style="123" customWidth="1"/>
    <col min="4" max="4" width="5.12890625" style="123" customWidth="1"/>
    <col min="5" max="5" width="3.62890625" style="123" customWidth="1"/>
    <col min="6" max="6" width="4.8671875" style="123" customWidth="1"/>
    <col min="7" max="7" width="1" style="123" customWidth="1"/>
    <col min="8" max="9" width="4.8671875" style="123" customWidth="1"/>
    <col min="10" max="10" width="11.3671875" style="123" customWidth="1"/>
    <col min="11" max="12" width="2.5" style="123" customWidth="1"/>
    <col min="13" max="13" width="1" style="123" customWidth="1"/>
    <col min="14" max="14" width="4.8671875" style="123" customWidth="1"/>
    <col min="15" max="15" width="4.2578125" style="123" customWidth="1"/>
    <col min="16" max="16" width="3" style="123" customWidth="1"/>
    <col min="17" max="17" width="2.12890625" style="123" customWidth="1"/>
    <col min="18" max="18" width="1" style="123" customWidth="1"/>
    <col min="19" max="19" width="10.2578125" style="123" customWidth="1"/>
    <col min="20" max="20" width="5.5" style="123" customWidth="1"/>
    <col min="21" max="22" width="4.8671875" style="123" customWidth="1"/>
    <col min="23" max="23" width="2.75" style="123" customWidth="1"/>
    <col min="24" max="24" width="2.5" style="123" customWidth="1"/>
    <col min="25" max="25" width="2.8671875" style="123" customWidth="1"/>
    <col min="26" max="26" width="2.25" style="123" customWidth="1"/>
    <col min="27" max="27" width="4.8671875" style="123" customWidth="1"/>
    <col min="28" max="28" width="39.62890625" style="123" customWidth="1"/>
    <col min="29" max="16384" width="9" style="123" customWidth="1"/>
  </cols>
  <sheetData>
    <row r="1" spans="1:28">
      <c r="B1" s="128" t="s">
        <v>195</v>
      </c>
    </row>
    <row r="3" spans="1:28" s="124" customFormat="1" ht="16.2">
      <c r="B3" s="129"/>
      <c r="C3" s="129"/>
      <c r="D3" s="129"/>
      <c r="E3" s="129"/>
      <c r="F3" s="129"/>
      <c r="G3" s="129"/>
      <c r="H3" s="129"/>
      <c r="I3" s="129"/>
      <c r="J3" s="129"/>
      <c r="K3" s="129"/>
      <c r="L3" s="129"/>
      <c r="M3" s="129"/>
      <c r="N3" s="129"/>
      <c r="O3" s="129"/>
      <c r="P3" s="129"/>
      <c r="Q3" s="129"/>
      <c r="R3" s="129"/>
    </row>
    <row r="4" spans="1:28" s="124" customFormat="1" ht="16.2">
      <c r="A4" s="125"/>
      <c r="B4" s="125"/>
      <c r="C4" s="125"/>
      <c r="D4" s="125"/>
      <c r="E4" s="125"/>
      <c r="F4" s="125"/>
      <c r="G4" s="125"/>
      <c r="H4" s="125"/>
      <c r="I4" s="125"/>
      <c r="J4" s="125"/>
      <c r="K4" s="125"/>
      <c r="L4" s="125"/>
      <c r="M4" s="125"/>
      <c r="N4" s="157"/>
      <c r="O4" s="161"/>
      <c r="P4" s="163"/>
      <c r="Q4" s="163"/>
      <c r="R4" s="163"/>
      <c r="S4" s="167" t="str">
        <f>'入力表(工事・業務）'!E12</f>
        <v>令和７年６月２日</v>
      </c>
      <c r="T4" s="167"/>
      <c r="U4" s="167"/>
      <c r="V4" s="167"/>
      <c r="W4" s="167"/>
      <c r="X4" s="167"/>
      <c r="Y4" s="167"/>
      <c r="Z4" s="125"/>
    </row>
    <row r="5" spans="1:28" s="124" customFormat="1" ht="16.2">
      <c r="A5" s="125"/>
      <c r="B5" s="125"/>
      <c r="C5" s="125"/>
      <c r="D5" s="125"/>
      <c r="E5" s="125"/>
      <c r="F5" s="125"/>
      <c r="G5" s="125"/>
      <c r="H5" s="125"/>
      <c r="I5" s="125"/>
      <c r="J5" s="125"/>
      <c r="K5" s="125"/>
      <c r="L5" s="125"/>
      <c r="M5" s="125"/>
      <c r="N5" s="125"/>
      <c r="O5" s="132"/>
      <c r="P5" s="132"/>
      <c r="Q5" s="132"/>
      <c r="R5" s="132"/>
      <c r="S5" s="132"/>
      <c r="T5" s="132"/>
      <c r="U5" s="132"/>
      <c r="V5" s="132"/>
      <c r="W5" s="125"/>
      <c r="X5" s="125"/>
      <c r="Y5" s="125"/>
      <c r="Z5" s="125"/>
    </row>
    <row r="6" spans="1:28" s="124" customFormat="1" ht="16.2">
      <c r="A6" s="125"/>
      <c r="B6" s="126" t="s">
        <v>62</v>
      </c>
      <c r="C6" s="126"/>
      <c r="D6" s="126"/>
      <c r="E6" s="126"/>
      <c r="F6" s="126" t="str">
        <f>'入力表(工事・業務）'!J5</f>
        <v>村椿　　晃</v>
      </c>
      <c r="G6" s="126"/>
      <c r="H6" s="126"/>
      <c r="I6" s="126"/>
      <c r="J6" s="132"/>
      <c r="K6" s="132"/>
      <c r="L6" s="125"/>
      <c r="M6" s="125"/>
      <c r="N6" s="125"/>
      <c r="O6" s="125"/>
      <c r="P6" s="125"/>
      <c r="Q6" s="125"/>
      <c r="R6" s="125"/>
      <c r="S6" s="125"/>
      <c r="T6" s="125"/>
      <c r="U6" s="125"/>
      <c r="V6" s="125"/>
      <c r="W6" s="125"/>
      <c r="X6" s="125"/>
      <c r="Y6" s="125"/>
      <c r="Z6" s="125"/>
    </row>
    <row r="7" spans="1:28" s="124" customFormat="1" ht="16.2">
      <c r="A7" s="125"/>
      <c r="B7" s="126"/>
      <c r="C7" s="126"/>
      <c r="D7" s="126"/>
      <c r="E7" s="126"/>
      <c r="F7" s="126"/>
      <c r="G7" s="126"/>
      <c r="H7" s="126"/>
      <c r="I7" s="126"/>
      <c r="J7" s="132" t="s">
        <v>196</v>
      </c>
      <c r="K7" s="132"/>
      <c r="L7" s="125"/>
      <c r="M7" s="125"/>
      <c r="N7" s="125"/>
      <c r="O7" s="125"/>
      <c r="P7" s="125"/>
      <c r="Q7" s="125"/>
      <c r="R7" s="125"/>
      <c r="S7" s="125"/>
      <c r="T7" s="125"/>
      <c r="U7" s="125"/>
      <c r="V7" s="125"/>
      <c r="W7" s="125"/>
      <c r="X7" s="125"/>
      <c r="Y7" s="125"/>
      <c r="Z7" s="125"/>
    </row>
    <row r="8" spans="1:28" s="124" customFormat="1" ht="19.5" customHeight="1">
      <c r="A8" s="125"/>
      <c r="B8" s="125"/>
      <c r="C8" s="125"/>
      <c r="D8" s="125"/>
      <c r="E8" s="125"/>
      <c r="F8" s="125"/>
      <c r="G8" s="125"/>
      <c r="H8" s="125"/>
      <c r="I8" s="125"/>
      <c r="J8" s="125"/>
      <c r="K8" s="125"/>
      <c r="L8" s="125"/>
      <c r="M8" s="125"/>
      <c r="N8" s="125"/>
      <c r="O8" s="125"/>
      <c r="P8" s="125"/>
      <c r="Q8" s="125"/>
      <c r="R8" s="125"/>
      <c r="S8" s="159"/>
      <c r="T8" s="132"/>
      <c r="U8" s="132"/>
      <c r="V8" s="125"/>
      <c r="W8" s="125"/>
      <c r="X8" s="125"/>
      <c r="Y8" s="125"/>
      <c r="Z8" s="125"/>
    </row>
    <row r="9" spans="1:28" s="124" customFormat="1" ht="19.2">
      <c r="L9" s="150" t="s">
        <v>197</v>
      </c>
      <c r="M9" s="150"/>
      <c r="N9" s="150"/>
      <c r="O9" s="150"/>
      <c r="P9" s="150"/>
      <c r="Q9" s="123"/>
      <c r="R9" s="166" t="str">
        <f>'入力表(工事・業務）'!J7</f>
        <v>魚津市○○町○番○号</v>
      </c>
      <c r="S9" s="166"/>
      <c r="T9" s="166"/>
      <c r="U9" s="166"/>
      <c r="V9" s="166"/>
      <c r="W9" s="166"/>
      <c r="X9" s="166"/>
      <c r="Y9" s="166"/>
      <c r="AB9" s="173" t="s">
        <v>198</v>
      </c>
    </row>
    <row r="10" spans="1:28" s="124" customFormat="1" ht="18.75" customHeight="1">
      <c r="L10" s="150" t="s">
        <v>67</v>
      </c>
      <c r="M10" s="150"/>
      <c r="N10" s="150"/>
      <c r="O10" s="150"/>
      <c r="P10" s="150"/>
      <c r="Q10" s="123"/>
      <c r="R10" s="166" t="str">
        <f>'入力表(工事・業務）'!J8</f>
        <v>株式会社　○○組</v>
      </c>
      <c r="S10" s="166"/>
      <c r="T10" s="166"/>
      <c r="U10" s="166"/>
      <c r="V10" s="166"/>
      <c r="W10" s="166"/>
      <c r="X10" s="166"/>
      <c r="Y10" s="166"/>
    </row>
    <row r="11" spans="1:28" s="124" customFormat="1" ht="19.5" customHeight="1">
      <c r="L11" s="151"/>
      <c r="M11" s="151"/>
      <c r="N11" s="158"/>
      <c r="O11" s="158"/>
      <c r="P11" s="158"/>
      <c r="Q11" s="158"/>
      <c r="R11" s="166" t="str">
        <f>'入力表(工事・業務）'!J9</f>
        <v>代表取締役　○○○○</v>
      </c>
      <c r="S11" s="166"/>
      <c r="T11" s="166"/>
      <c r="U11" s="166"/>
      <c r="V11" s="166"/>
      <c r="W11" s="166"/>
      <c r="X11" s="166"/>
      <c r="Y11" s="170"/>
    </row>
    <row r="12" spans="1:28" s="124" customFormat="1" ht="43.5" customHeight="1">
      <c r="A12" s="125"/>
      <c r="B12" s="125"/>
      <c r="C12" s="125"/>
      <c r="D12" s="125"/>
      <c r="E12" s="125"/>
      <c r="F12" s="125"/>
      <c r="G12" s="125"/>
      <c r="H12" s="125"/>
      <c r="I12" s="125"/>
      <c r="J12" s="125"/>
      <c r="K12" s="125"/>
      <c r="L12" s="125"/>
      <c r="M12" s="125"/>
      <c r="N12" s="159"/>
      <c r="O12" s="125"/>
      <c r="P12" s="125"/>
      <c r="Q12" s="125"/>
      <c r="R12" s="125"/>
      <c r="S12" s="159"/>
      <c r="T12" s="132"/>
      <c r="U12" s="132"/>
      <c r="V12" s="132"/>
      <c r="W12" s="125"/>
      <c r="X12" s="125"/>
      <c r="Y12" s="125"/>
      <c r="Z12" s="125"/>
    </row>
    <row r="13" spans="1:28" s="124" customFormat="1" ht="16.2">
      <c r="A13" s="126" t="str">
        <f>IF('入力表(工事・業務）'!D1=1,"着　工　届","業　務　着　手　届")</f>
        <v>着　工　届</v>
      </c>
      <c r="B13" s="126"/>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row>
    <row r="14" spans="1:28" s="124" customFormat="1" ht="16.2">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row>
    <row r="15" spans="1:28" s="124" customFormat="1" ht="29.25" customHeight="1">
      <c r="A15" s="125"/>
      <c r="B15" s="125"/>
      <c r="C15" s="125"/>
      <c r="D15" s="125"/>
      <c r="E15" s="125"/>
      <c r="F15" s="125"/>
      <c r="G15" s="125"/>
      <c r="H15" s="125"/>
      <c r="I15" s="125"/>
      <c r="J15" s="125"/>
      <c r="K15" s="125"/>
      <c r="L15" s="125"/>
      <c r="M15" s="125"/>
      <c r="N15" s="125"/>
      <c r="O15" s="125"/>
      <c r="P15" s="125"/>
      <c r="Q15" s="125"/>
      <c r="R15" s="125"/>
      <c r="S15" s="125"/>
      <c r="T15" s="125"/>
      <c r="U15" s="125"/>
      <c r="V15" s="125"/>
      <c r="W15" s="125"/>
      <c r="X15" s="125"/>
      <c r="Y15" s="125"/>
      <c r="Z15" s="125"/>
    </row>
    <row r="16" spans="1:28" s="124" customFormat="1" ht="16.2">
      <c r="B16" s="130" t="str">
        <f>IF('入力表(工事・業務）'!D1=1,"下記のとおり工事に着工したので、お届けします。","下記のとおり業務に着手したので、お届けします。")</f>
        <v>下記のとおり工事に着工したので、お届けします。</v>
      </c>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2"/>
    </row>
    <row r="17" spans="1:26" s="124" customFormat="1" ht="16.2">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2"/>
    </row>
    <row r="18" spans="1:26" s="124" customFormat="1" ht="8.25" customHeight="1">
      <c r="A18" s="125"/>
      <c r="B18" s="132"/>
      <c r="C18" s="132"/>
      <c r="D18" s="132"/>
      <c r="E18" s="132"/>
      <c r="F18" s="132"/>
      <c r="G18" s="132"/>
      <c r="H18" s="132"/>
      <c r="I18" s="132"/>
      <c r="J18" s="132"/>
      <c r="K18" s="132"/>
      <c r="L18" s="132"/>
      <c r="M18" s="132"/>
      <c r="N18" s="132"/>
      <c r="O18" s="132"/>
      <c r="P18" s="132"/>
      <c r="Q18" s="132"/>
      <c r="R18" s="132"/>
      <c r="S18" s="132"/>
      <c r="T18" s="132"/>
      <c r="U18" s="125"/>
      <c r="V18" s="125"/>
      <c r="W18" s="125"/>
      <c r="X18" s="125"/>
      <c r="Y18" s="125"/>
      <c r="Z18" s="125"/>
    </row>
    <row r="19" spans="1:26" s="124" customFormat="1" ht="24" customHeight="1">
      <c r="A19" s="125"/>
      <c r="B19" s="125"/>
      <c r="C19" s="125"/>
      <c r="D19" s="125"/>
      <c r="E19" s="125"/>
      <c r="F19" s="125"/>
      <c r="G19" s="125"/>
      <c r="H19" s="125"/>
      <c r="I19" s="125"/>
      <c r="J19" s="148"/>
      <c r="K19" s="148"/>
      <c r="L19" s="148"/>
      <c r="M19" s="148"/>
      <c r="N19" s="148" t="s">
        <v>200</v>
      </c>
      <c r="O19" s="148"/>
      <c r="P19" s="164"/>
      <c r="Q19" s="164"/>
      <c r="R19" s="164"/>
      <c r="S19" s="125"/>
      <c r="T19" s="125"/>
      <c r="U19" s="125"/>
      <c r="V19" s="125"/>
      <c r="W19" s="125"/>
      <c r="X19" s="125"/>
      <c r="Y19" s="125"/>
      <c r="Z19" s="125"/>
    </row>
    <row r="20" spans="1:26">
      <c r="A20" s="127"/>
      <c r="B20" s="127"/>
      <c r="C20" s="127"/>
      <c r="D20" s="127"/>
      <c r="E20" s="127"/>
      <c r="F20" s="127"/>
      <c r="G20" s="127"/>
      <c r="H20" s="127"/>
      <c r="I20" s="147"/>
      <c r="J20" s="147"/>
      <c r="K20" s="147"/>
      <c r="L20" s="147"/>
      <c r="M20" s="147"/>
      <c r="N20" s="147"/>
      <c r="O20" s="147"/>
      <c r="P20" s="127"/>
      <c r="Q20" s="127"/>
      <c r="R20" s="127"/>
      <c r="S20" s="127"/>
      <c r="T20" s="127"/>
      <c r="U20" s="127"/>
      <c r="V20" s="127"/>
      <c r="W20" s="127"/>
      <c r="X20" s="127"/>
      <c r="Y20" s="127"/>
      <c r="Z20" s="127"/>
    </row>
    <row r="21" spans="1:26" ht="7.5" customHeight="1">
      <c r="A21" s="127"/>
      <c r="B21" s="127"/>
      <c r="C21" s="127"/>
      <c r="D21" s="127"/>
      <c r="E21" s="127"/>
      <c r="F21" s="127"/>
      <c r="G21" s="127"/>
      <c r="H21" s="127"/>
      <c r="I21" s="147"/>
      <c r="J21" s="147"/>
      <c r="K21" s="147"/>
      <c r="L21" s="147"/>
      <c r="M21" s="147"/>
      <c r="N21" s="147"/>
      <c r="O21" s="147"/>
      <c r="P21" s="127"/>
      <c r="Q21" s="127"/>
      <c r="R21" s="127"/>
      <c r="S21" s="127"/>
      <c r="T21" s="127"/>
      <c r="U21" s="127"/>
      <c r="V21" s="127"/>
      <c r="W21" s="127"/>
      <c r="X21" s="127"/>
      <c r="Y21" s="127"/>
      <c r="Z21" s="127"/>
    </row>
    <row r="22" spans="1:26" ht="30" customHeight="1">
      <c r="A22" s="127"/>
      <c r="B22" s="125"/>
      <c r="C22" s="133"/>
      <c r="D22" s="135" t="str">
        <f>'入力表(工事・業務）'!B7</f>
        <v>工事名</v>
      </c>
      <c r="E22" s="135"/>
      <c r="F22" s="135"/>
      <c r="G22" s="136"/>
      <c r="H22" s="141" t="str">
        <f>"  "&amp;IF('入力表(工事・業務）'!$E$6="","　",'入力表(工事・業務）'!$E$6)</f>
        <v xml:space="preserve">  魚津市庁舎整備事業</v>
      </c>
      <c r="I22" s="141"/>
      <c r="J22" s="141"/>
      <c r="K22" s="141"/>
      <c r="L22" s="141"/>
      <c r="M22" s="141"/>
      <c r="N22" s="141"/>
      <c r="O22" s="141"/>
      <c r="P22" s="141"/>
      <c r="Q22" s="141"/>
      <c r="R22" s="141"/>
      <c r="S22" s="141"/>
      <c r="T22" s="141"/>
      <c r="U22" s="141"/>
      <c r="V22" s="141"/>
      <c r="W22" s="141"/>
      <c r="X22" s="141"/>
      <c r="Y22" s="141"/>
      <c r="Z22" s="171"/>
    </row>
    <row r="23" spans="1:26" ht="30" customHeight="1">
      <c r="A23" s="127"/>
      <c r="B23" s="125"/>
      <c r="C23" s="134"/>
      <c r="D23" s="135"/>
      <c r="E23" s="135"/>
      <c r="F23" s="135"/>
      <c r="G23" s="137"/>
      <c r="H23" s="142" t="str">
        <f>"　"&amp;IF('入力表(工事・業務）'!E7="","　　　",'入力表(工事・業務）'!E7)</f>
        <v>　○○○○○○○○工事</v>
      </c>
      <c r="I23" s="142"/>
      <c r="J23" s="142"/>
      <c r="K23" s="142"/>
      <c r="L23" s="142"/>
      <c r="M23" s="142"/>
      <c r="N23" s="142"/>
      <c r="O23" s="142"/>
      <c r="P23" s="142"/>
      <c r="Q23" s="142"/>
      <c r="R23" s="142"/>
      <c r="S23" s="142"/>
      <c r="T23" s="142"/>
      <c r="U23" s="142"/>
      <c r="V23" s="142"/>
      <c r="W23" s="142"/>
      <c r="X23" s="142"/>
      <c r="Y23" s="142"/>
      <c r="Z23" s="172"/>
    </row>
    <row r="24" spans="1:26" ht="30" customHeight="1">
      <c r="A24" s="127"/>
      <c r="B24" s="125"/>
      <c r="C24" s="133"/>
      <c r="D24" s="135" t="str">
        <f>'入力表(工事・業務）'!B8</f>
        <v>工事場所</v>
      </c>
      <c r="E24" s="135"/>
      <c r="F24" s="135"/>
      <c r="G24" s="136"/>
      <c r="H24" s="143" t="s">
        <v>201</v>
      </c>
      <c r="I24" s="143"/>
      <c r="J24" s="143"/>
      <c r="K24" s="149" t="str">
        <f>'入力表(工事・業務）'!E8</f>
        <v>○○○○○</v>
      </c>
      <c r="L24" s="149"/>
      <c r="M24" s="149"/>
      <c r="N24" s="149"/>
      <c r="O24" s="149"/>
      <c r="P24" s="149"/>
      <c r="Q24" s="149"/>
      <c r="R24" s="149"/>
      <c r="S24" s="168" t="s">
        <v>202</v>
      </c>
      <c r="T24" s="168"/>
      <c r="U24" s="168"/>
      <c r="V24" s="168"/>
      <c r="W24" s="168"/>
      <c r="X24" s="168"/>
      <c r="Y24" s="168"/>
      <c r="Z24" s="125"/>
    </row>
    <row r="25" spans="1:26" ht="30" customHeight="1">
      <c r="A25" s="127"/>
      <c r="B25" s="125"/>
      <c r="C25" s="134"/>
      <c r="D25" s="135"/>
      <c r="E25" s="135"/>
      <c r="F25" s="135"/>
      <c r="G25" s="137"/>
      <c r="H25" s="143"/>
      <c r="I25" s="143"/>
      <c r="J25" s="143"/>
      <c r="K25" s="149"/>
      <c r="L25" s="149"/>
      <c r="M25" s="149"/>
      <c r="N25" s="149"/>
      <c r="O25" s="149"/>
      <c r="P25" s="149"/>
      <c r="Q25" s="149"/>
      <c r="R25" s="149"/>
      <c r="S25" s="168"/>
      <c r="T25" s="168"/>
      <c r="U25" s="168"/>
      <c r="V25" s="168"/>
      <c r="W25" s="168"/>
      <c r="X25" s="168"/>
      <c r="Y25" s="168"/>
      <c r="Z25" s="125"/>
    </row>
    <row r="26" spans="1:26" ht="30" customHeight="1">
      <c r="A26" s="127"/>
      <c r="B26" s="125"/>
      <c r="C26" s="133"/>
      <c r="D26" s="135" t="str">
        <f>'入力表(工事・業務）'!B10</f>
        <v>請負代金額</v>
      </c>
      <c r="E26" s="135"/>
      <c r="F26" s="135"/>
      <c r="G26" s="136"/>
      <c r="H26" s="144">
        <f>'入力表(工事・業務）'!E10</f>
        <v>20000000</v>
      </c>
      <c r="I26" s="144"/>
      <c r="J26" s="144"/>
      <c r="K26" s="144"/>
      <c r="L26" s="144"/>
      <c r="M26" s="153"/>
      <c r="N26" s="160" t="s">
        <v>203</v>
      </c>
      <c r="O26" s="162"/>
      <c r="P26" s="162"/>
      <c r="Q26" s="162"/>
      <c r="R26" s="162"/>
      <c r="S26" s="162"/>
      <c r="T26" s="162"/>
      <c r="U26" s="162"/>
      <c r="V26" s="162"/>
      <c r="W26" s="162"/>
      <c r="X26" s="162"/>
      <c r="Y26" s="162"/>
      <c r="Z26" s="125"/>
    </row>
    <row r="27" spans="1:26" ht="30" customHeight="1">
      <c r="A27" s="127"/>
      <c r="B27" s="125"/>
      <c r="C27" s="134"/>
      <c r="D27" s="135"/>
      <c r="E27" s="135"/>
      <c r="F27" s="135"/>
      <c r="G27" s="138"/>
      <c r="H27" s="144"/>
      <c r="I27" s="144"/>
      <c r="J27" s="144"/>
      <c r="K27" s="144"/>
      <c r="L27" s="144"/>
      <c r="M27" s="154"/>
      <c r="N27" s="160"/>
      <c r="O27" s="162"/>
      <c r="P27" s="162"/>
      <c r="Q27" s="162"/>
      <c r="R27" s="162"/>
      <c r="S27" s="162"/>
      <c r="T27" s="162"/>
      <c r="U27" s="162"/>
      <c r="V27" s="162"/>
      <c r="W27" s="162"/>
      <c r="X27" s="162"/>
      <c r="Y27" s="162"/>
      <c r="Z27" s="125"/>
    </row>
    <row r="28" spans="1:26" ht="30" customHeight="1">
      <c r="A28" s="127"/>
      <c r="B28" s="125"/>
      <c r="C28" s="133"/>
      <c r="D28" s="135" t="s">
        <v>145</v>
      </c>
      <c r="E28" s="135"/>
      <c r="F28" s="135"/>
      <c r="G28" s="136"/>
      <c r="H28" s="145" t="str">
        <f>'入力表(工事・業務）'!E11</f>
        <v>令和７年６月１日</v>
      </c>
      <c r="I28" s="145"/>
      <c r="J28" s="145"/>
      <c r="K28" s="145"/>
      <c r="L28" s="145"/>
      <c r="M28" s="155"/>
      <c r="N28" s="135" t="str">
        <f>'入力表(工事・業務）'!B15</f>
        <v>着工年月日</v>
      </c>
      <c r="O28" s="135"/>
      <c r="P28" s="135"/>
      <c r="Q28" s="135"/>
      <c r="R28" s="138"/>
      <c r="S28" s="145" t="str">
        <f>'入力表(工事・業務）'!E12</f>
        <v>令和７年６月２日</v>
      </c>
      <c r="T28" s="145"/>
      <c r="U28" s="145"/>
      <c r="V28" s="145"/>
      <c r="W28" s="145"/>
      <c r="X28" s="145"/>
      <c r="Y28" s="145"/>
      <c r="Z28" s="125"/>
    </row>
    <row r="29" spans="1:26" ht="30" customHeight="1">
      <c r="A29" s="127"/>
      <c r="B29" s="125"/>
      <c r="C29" s="134"/>
      <c r="D29" s="135"/>
      <c r="E29" s="135"/>
      <c r="F29" s="135"/>
      <c r="G29" s="137"/>
      <c r="H29" s="145"/>
      <c r="I29" s="145"/>
      <c r="J29" s="145"/>
      <c r="K29" s="145"/>
      <c r="L29" s="145"/>
      <c r="M29" s="156"/>
      <c r="N29" s="135"/>
      <c r="O29" s="135"/>
      <c r="P29" s="135"/>
      <c r="Q29" s="135"/>
      <c r="R29" s="137"/>
      <c r="S29" s="145"/>
      <c r="T29" s="145"/>
      <c r="U29" s="145"/>
      <c r="V29" s="145"/>
      <c r="W29" s="145"/>
      <c r="X29" s="145"/>
      <c r="Y29" s="145"/>
      <c r="Z29" s="125"/>
    </row>
    <row r="30" spans="1:26" ht="30" customHeight="1">
      <c r="A30" s="127"/>
      <c r="B30" s="125"/>
      <c r="C30" s="133"/>
      <c r="D30" s="135" t="str">
        <f>'入力表(工事・業務）'!B12</f>
        <v>工期</v>
      </c>
      <c r="E30" s="135"/>
      <c r="F30" s="135"/>
      <c r="G30" s="139"/>
      <c r="H30" s="146" t="str">
        <f>'入力表(工事・業務）'!E12</f>
        <v>令和７年６月２日</v>
      </c>
      <c r="I30" s="146"/>
      <c r="J30" s="146"/>
      <c r="K30" s="146"/>
      <c r="L30" s="152" t="s">
        <v>204</v>
      </c>
      <c r="M30" s="152"/>
      <c r="N30" s="152"/>
      <c r="O30" s="152"/>
      <c r="P30" s="165" t="str">
        <f>'入力表(工事・業務）'!E13</f>
        <v>令和８年３月31日</v>
      </c>
      <c r="Q30" s="165"/>
      <c r="R30" s="165"/>
      <c r="S30" s="165"/>
      <c r="T30" s="165"/>
      <c r="U30" s="169" t="s">
        <v>207</v>
      </c>
      <c r="V30" s="169"/>
      <c r="W30" s="169"/>
      <c r="X30" s="169"/>
      <c r="Y30" s="169"/>
      <c r="Z30" s="125"/>
    </row>
    <row r="31" spans="1:26" ht="30" customHeight="1">
      <c r="A31" s="127"/>
      <c r="B31" s="125"/>
      <c r="C31" s="134"/>
      <c r="D31" s="135"/>
      <c r="E31" s="135"/>
      <c r="F31" s="135"/>
      <c r="G31" s="140"/>
      <c r="H31" s="146"/>
      <c r="I31" s="146"/>
      <c r="J31" s="146"/>
      <c r="K31" s="146"/>
      <c r="L31" s="152"/>
      <c r="M31" s="152"/>
      <c r="N31" s="152"/>
      <c r="O31" s="152"/>
      <c r="P31" s="165"/>
      <c r="Q31" s="165"/>
      <c r="R31" s="165"/>
      <c r="S31" s="165"/>
      <c r="T31" s="165"/>
      <c r="U31" s="169"/>
      <c r="V31" s="169"/>
      <c r="W31" s="169"/>
      <c r="X31" s="169"/>
      <c r="Y31" s="169"/>
      <c r="Z31" s="125"/>
    </row>
    <row r="32" spans="1:26" ht="16.2">
      <c r="A32" s="127"/>
      <c r="B32" s="125"/>
      <c r="C32" s="125"/>
      <c r="D32" s="125"/>
      <c r="E32" s="125"/>
      <c r="F32" s="125"/>
      <c r="G32" s="125"/>
      <c r="H32" s="125"/>
      <c r="I32" s="125"/>
      <c r="J32" s="125"/>
      <c r="K32" s="125"/>
      <c r="L32" s="125"/>
      <c r="M32" s="125"/>
      <c r="N32" s="125"/>
      <c r="O32" s="125"/>
      <c r="P32" s="125"/>
      <c r="Q32" s="125"/>
      <c r="R32" s="125"/>
      <c r="S32" s="125"/>
      <c r="T32" s="125"/>
      <c r="U32" s="125"/>
      <c r="V32" s="125"/>
      <c r="W32" s="125"/>
      <c r="X32" s="125"/>
      <c r="Y32" s="125"/>
      <c r="Z32" s="125"/>
    </row>
    <row r="33" spans="1:26" ht="16.2">
      <c r="A33" s="127"/>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row>
    <row r="34" spans="1:26">
      <c r="A34" s="127"/>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row>
  </sheetData>
  <mergeCells count="31">
    <mergeCell ref="S4:Y4"/>
    <mergeCell ref="L9:P9"/>
    <mergeCell ref="R9:Y9"/>
    <mergeCell ref="L10:P10"/>
    <mergeCell ref="R10:Y10"/>
    <mergeCell ref="R11:X11"/>
    <mergeCell ref="A13:Z13"/>
    <mergeCell ref="A14:Z14"/>
    <mergeCell ref="B16:Y16"/>
    <mergeCell ref="H22:Y22"/>
    <mergeCell ref="H23:Y23"/>
    <mergeCell ref="B6:E7"/>
    <mergeCell ref="F6:I7"/>
    <mergeCell ref="D22:F23"/>
    <mergeCell ref="D24:F25"/>
    <mergeCell ref="H24:J25"/>
    <mergeCell ref="K24:R25"/>
    <mergeCell ref="S24:Y25"/>
    <mergeCell ref="D26:F27"/>
    <mergeCell ref="H26:L27"/>
    <mergeCell ref="N26:N27"/>
    <mergeCell ref="O26:Y27"/>
    <mergeCell ref="D28:F29"/>
    <mergeCell ref="H28:L29"/>
    <mergeCell ref="N28:Q29"/>
    <mergeCell ref="S28:Y29"/>
    <mergeCell ref="D30:F31"/>
    <mergeCell ref="H30:K31"/>
    <mergeCell ref="L30:O31"/>
    <mergeCell ref="P30:T31"/>
    <mergeCell ref="U30:Y31"/>
  </mergeCells>
  <phoneticPr fontId="5" type="Hiragana"/>
  <dataValidations count="2">
    <dataValidation type="list" allowBlank="1" showDropDown="0" showInputMessage="1" showErrorMessage="1" sqref="N28:Q29">
      <formula1>"　,着工年月日,着手年月日"</formula1>
    </dataValidation>
    <dataValidation type="list" allowBlank="1" showDropDown="0" showInputMessage="1" showErrorMessage="1" sqref="L9:P9">
      <formula1>"　受注者　住所"</formula1>
    </dataValidation>
  </dataValidations>
  <hyperlinks>
    <hyperlink ref="AB9" location="'入力表(工事・業務）'!A1"/>
  </hyperlinks>
  <pageMargins left="0.75" right="0.75" top="1" bottom="1" header="0.511811023622047" footer="0.511811023622047"/>
  <pageSetup paperSize="9" scale="88" fitToWidth="1" fitToHeight="1" orientation="portrait" usePrinterDefaults="1"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3366FF"/>
  </sheetPr>
  <dimension ref="A1:CU73"/>
  <sheetViews>
    <sheetView view="pageBreakPreview" topLeftCell="A9" zoomScale="85" zoomScaleNormal="65" zoomScaleSheetLayoutView="85" workbookViewId="0"/>
  </sheetViews>
  <sheetFormatPr defaultColWidth="2.12890625" defaultRowHeight="12"/>
  <cols>
    <col min="1" max="1" width="1.62890625" style="174" customWidth="1"/>
    <col min="2" max="2" width="15" style="174" customWidth="1"/>
    <col min="3" max="3" width="6.12890625" style="174" customWidth="1"/>
    <col min="4" max="4" width="19.62890625" style="174" customWidth="1"/>
    <col min="5" max="5" width="15.62890625" style="174" customWidth="1"/>
    <col min="6" max="6" width="2.8671875" style="174" customWidth="1"/>
    <col min="7" max="13" width="3.12890625" style="174" customWidth="1"/>
    <col min="14" max="85" width="1.62890625" style="174" customWidth="1"/>
    <col min="86" max="87" width="2.12890625" style="174"/>
    <col min="88" max="88" width="40.62890625" style="174" customWidth="1"/>
    <col min="89" max="16384" width="2.12890625" style="174"/>
  </cols>
  <sheetData>
    <row r="1" spans="2:99" ht="15" hidden="1" customHeight="1">
      <c r="N1" s="215">
        <f>YEAR('入力表(工事・業務）'!E12)</f>
        <v>2025</v>
      </c>
      <c r="O1" s="174">
        <f>N1</f>
        <v>2025</v>
      </c>
      <c r="P1" s="174">
        <f>N1</f>
        <v>2025</v>
      </c>
      <c r="Q1" s="174">
        <f>N1</f>
        <v>2025</v>
      </c>
      <c r="R1" s="174">
        <f>N1</f>
        <v>2025</v>
      </c>
      <c r="S1" s="174">
        <f>N1</f>
        <v>2025</v>
      </c>
      <c r="T1" s="215">
        <f>IF(S2=12,S1+1,S1)</f>
        <v>2025</v>
      </c>
      <c r="U1" s="174">
        <f>T1</f>
        <v>2025</v>
      </c>
      <c r="V1" s="174">
        <f>T1</f>
        <v>2025</v>
      </c>
      <c r="W1" s="174">
        <f>T1</f>
        <v>2025</v>
      </c>
      <c r="X1" s="174">
        <f>T1</f>
        <v>2025</v>
      </c>
      <c r="Y1" s="174">
        <f>T1</f>
        <v>2025</v>
      </c>
      <c r="Z1" s="215">
        <f>IF(Y2=12,Y1+1,Y1)</f>
        <v>2025</v>
      </c>
      <c r="AA1" s="174">
        <f>Z1</f>
        <v>2025</v>
      </c>
      <c r="AB1" s="174">
        <f>Z1</f>
        <v>2025</v>
      </c>
      <c r="AC1" s="174">
        <f>Z1</f>
        <v>2025</v>
      </c>
      <c r="AD1" s="174">
        <f>Z1</f>
        <v>2025</v>
      </c>
      <c r="AE1" s="174">
        <f>Z1</f>
        <v>2025</v>
      </c>
      <c r="AF1" s="215">
        <f>IF(AE2=12,AE1+1,AE1)</f>
        <v>2025</v>
      </c>
      <c r="AG1" s="174">
        <f>AF1</f>
        <v>2025</v>
      </c>
      <c r="AH1" s="174">
        <f>AF1</f>
        <v>2025</v>
      </c>
      <c r="AI1" s="174">
        <f>AF1</f>
        <v>2025</v>
      </c>
      <c r="AJ1" s="174">
        <f>AF1</f>
        <v>2025</v>
      </c>
      <c r="AK1" s="174">
        <f>AF1</f>
        <v>2025</v>
      </c>
      <c r="AL1" s="215">
        <f>IF(AK2=12,AK1+1,AK1)</f>
        <v>2025</v>
      </c>
      <c r="AM1" s="174">
        <f>AL1</f>
        <v>2025</v>
      </c>
      <c r="AN1" s="174">
        <f>AL1</f>
        <v>2025</v>
      </c>
      <c r="AO1" s="174">
        <f>AL1</f>
        <v>2025</v>
      </c>
      <c r="AP1" s="174">
        <f>AL1</f>
        <v>2025</v>
      </c>
      <c r="AQ1" s="174">
        <f>AL1</f>
        <v>2025</v>
      </c>
      <c r="AR1" s="215">
        <f>IF(AQ2=12,AQ1+1,AQ1)</f>
        <v>2025</v>
      </c>
      <c r="AS1" s="174">
        <f>AR1</f>
        <v>2025</v>
      </c>
      <c r="AT1" s="174">
        <f>AR1</f>
        <v>2025</v>
      </c>
      <c r="AU1" s="174">
        <f>AR1</f>
        <v>2025</v>
      </c>
      <c r="AV1" s="174">
        <f>AR1</f>
        <v>2025</v>
      </c>
      <c r="AW1" s="174">
        <f>AR1</f>
        <v>2025</v>
      </c>
      <c r="AX1" s="215">
        <f>IF(AW2=12,AW1+1,AW1)</f>
        <v>2025</v>
      </c>
      <c r="AY1" s="174">
        <f>AX1</f>
        <v>2025</v>
      </c>
      <c r="AZ1" s="174">
        <f>AX1</f>
        <v>2025</v>
      </c>
      <c r="BA1" s="174">
        <f>AX1</f>
        <v>2025</v>
      </c>
      <c r="BB1" s="174">
        <f>AX1</f>
        <v>2025</v>
      </c>
      <c r="BC1" s="174">
        <f>AX1</f>
        <v>2025</v>
      </c>
      <c r="BD1" s="215">
        <f>IF(BC2=12,BC1+1,BC1)</f>
        <v>2026</v>
      </c>
      <c r="BE1" s="174">
        <f>BD1</f>
        <v>2026</v>
      </c>
      <c r="BF1" s="174">
        <f>BD1</f>
        <v>2026</v>
      </c>
      <c r="BG1" s="174">
        <f>BD1</f>
        <v>2026</v>
      </c>
      <c r="BH1" s="174">
        <f>BD1</f>
        <v>2026</v>
      </c>
      <c r="BI1" s="174">
        <f>BD1</f>
        <v>2026</v>
      </c>
      <c r="BJ1" s="215">
        <f>IF(BI2=12,BI1+1,BI1)</f>
        <v>2026</v>
      </c>
      <c r="BK1" s="174">
        <f>BJ1</f>
        <v>2026</v>
      </c>
      <c r="BL1" s="174">
        <f>BJ1</f>
        <v>2026</v>
      </c>
      <c r="BM1" s="174">
        <f>BJ1</f>
        <v>2026</v>
      </c>
      <c r="BN1" s="174">
        <f>BJ1</f>
        <v>2026</v>
      </c>
      <c r="BO1" s="174">
        <f>BJ1</f>
        <v>2026</v>
      </c>
      <c r="BP1" s="215">
        <f>IF(BO2=12,BO1+1,BO1)</f>
        <v>2026</v>
      </c>
      <c r="BQ1" s="174">
        <f>BP1</f>
        <v>2026</v>
      </c>
      <c r="BR1" s="174">
        <f>BP1</f>
        <v>2026</v>
      </c>
      <c r="BS1" s="174">
        <f>BP1</f>
        <v>2026</v>
      </c>
      <c r="BT1" s="174">
        <f>BP1</f>
        <v>2026</v>
      </c>
      <c r="BU1" s="174">
        <f>BP1</f>
        <v>2026</v>
      </c>
      <c r="BV1" s="215">
        <f>IF(BU2=12,BU1+1,BU1)</f>
        <v>2026</v>
      </c>
      <c r="BW1" s="174">
        <f>BV1</f>
        <v>2026</v>
      </c>
      <c r="BX1" s="174">
        <f>BV1</f>
        <v>2026</v>
      </c>
      <c r="BY1" s="174">
        <f>BV1</f>
        <v>2026</v>
      </c>
      <c r="BZ1" s="174">
        <f>BV1</f>
        <v>2026</v>
      </c>
      <c r="CA1" s="174">
        <f>BV1</f>
        <v>2026</v>
      </c>
      <c r="CB1" s="215">
        <f>IF(CA2=12,CA1+1,CA1)</f>
        <v>2026</v>
      </c>
      <c r="CC1" s="174">
        <f>CB1</f>
        <v>2026</v>
      </c>
      <c r="CD1" s="174">
        <f>CB1</f>
        <v>2026</v>
      </c>
      <c r="CE1" s="174">
        <f>CB1</f>
        <v>2026</v>
      </c>
      <c r="CF1" s="174">
        <f>CB1</f>
        <v>2026</v>
      </c>
      <c r="CG1" s="174">
        <f>CB1</f>
        <v>2026</v>
      </c>
    </row>
    <row r="2" spans="2:99" ht="15" hidden="1" customHeight="1">
      <c r="N2" s="215">
        <f>MONTH('入力表(工事・業務）'!E12)</f>
        <v>6</v>
      </c>
      <c r="O2" s="174">
        <f>N2</f>
        <v>6</v>
      </c>
      <c r="P2" s="174">
        <f>N2</f>
        <v>6</v>
      </c>
      <c r="Q2" s="174">
        <f>N2</f>
        <v>6</v>
      </c>
      <c r="R2" s="174">
        <f>N2</f>
        <v>6</v>
      </c>
      <c r="S2" s="174">
        <f>N2</f>
        <v>6</v>
      </c>
      <c r="T2" s="215">
        <f>IF(S2=12,1,S2+1)</f>
        <v>7</v>
      </c>
      <c r="U2" s="174">
        <f>T2</f>
        <v>7</v>
      </c>
      <c r="V2" s="174">
        <f>T2</f>
        <v>7</v>
      </c>
      <c r="W2" s="174">
        <f>T2</f>
        <v>7</v>
      </c>
      <c r="X2" s="174">
        <f>T2</f>
        <v>7</v>
      </c>
      <c r="Y2" s="174">
        <f>T2</f>
        <v>7</v>
      </c>
      <c r="Z2" s="215">
        <f>IF(Y2=12,1,Y2+1)</f>
        <v>8</v>
      </c>
      <c r="AA2" s="174">
        <f>Z2</f>
        <v>8</v>
      </c>
      <c r="AB2" s="174">
        <f>Z2</f>
        <v>8</v>
      </c>
      <c r="AC2" s="174">
        <f>Z2</f>
        <v>8</v>
      </c>
      <c r="AD2" s="174">
        <f>Z2</f>
        <v>8</v>
      </c>
      <c r="AE2" s="174">
        <f>Z2</f>
        <v>8</v>
      </c>
      <c r="AF2" s="215">
        <f>IF(AE2=12,1,AE2+1)</f>
        <v>9</v>
      </c>
      <c r="AG2" s="174">
        <f>AF2</f>
        <v>9</v>
      </c>
      <c r="AH2" s="174">
        <f>AF2</f>
        <v>9</v>
      </c>
      <c r="AI2" s="174">
        <f>AF2</f>
        <v>9</v>
      </c>
      <c r="AJ2" s="174">
        <f>AF2</f>
        <v>9</v>
      </c>
      <c r="AK2" s="174">
        <f>AF2</f>
        <v>9</v>
      </c>
      <c r="AL2" s="215">
        <f>IF(AK2=12,1,AK2+1)</f>
        <v>10</v>
      </c>
      <c r="AM2" s="174">
        <f>AL2</f>
        <v>10</v>
      </c>
      <c r="AN2" s="174">
        <f>AL2</f>
        <v>10</v>
      </c>
      <c r="AO2" s="174">
        <f>AL2</f>
        <v>10</v>
      </c>
      <c r="AP2" s="174">
        <f>AL2</f>
        <v>10</v>
      </c>
      <c r="AQ2" s="174">
        <f>AL2</f>
        <v>10</v>
      </c>
      <c r="AR2" s="215">
        <f>IF(AQ2=12,1,AQ2+1)</f>
        <v>11</v>
      </c>
      <c r="AS2" s="174">
        <f>AR2</f>
        <v>11</v>
      </c>
      <c r="AT2" s="174">
        <f>AR2</f>
        <v>11</v>
      </c>
      <c r="AU2" s="174">
        <f>AR2</f>
        <v>11</v>
      </c>
      <c r="AV2" s="174">
        <f>AR2</f>
        <v>11</v>
      </c>
      <c r="AW2" s="174">
        <f>AR2</f>
        <v>11</v>
      </c>
      <c r="AX2" s="215">
        <f>IF(AW2=12,1,AW2+1)</f>
        <v>12</v>
      </c>
      <c r="AY2" s="174">
        <f>AX2</f>
        <v>12</v>
      </c>
      <c r="AZ2" s="174">
        <f>AX2</f>
        <v>12</v>
      </c>
      <c r="BA2" s="174">
        <f>AX2</f>
        <v>12</v>
      </c>
      <c r="BB2" s="174">
        <f>AX2</f>
        <v>12</v>
      </c>
      <c r="BC2" s="174">
        <f>AX2</f>
        <v>12</v>
      </c>
      <c r="BD2" s="215">
        <f>IF(BC2=12,1,BC2+1)</f>
        <v>1</v>
      </c>
      <c r="BE2" s="174">
        <f>BD2</f>
        <v>1</v>
      </c>
      <c r="BF2" s="174">
        <f>BD2</f>
        <v>1</v>
      </c>
      <c r="BG2" s="174">
        <f>BD2</f>
        <v>1</v>
      </c>
      <c r="BH2" s="174">
        <f>BD2</f>
        <v>1</v>
      </c>
      <c r="BI2" s="174">
        <f>BD2</f>
        <v>1</v>
      </c>
      <c r="BJ2" s="215">
        <f>IF(BI2=12,1,BI2+1)</f>
        <v>2</v>
      </c>
      <c r="BK2" s="174">
        <f>BJ2</f>
        <v>2</v>
      </c>
      <c r="BL2" s="174">
        <f>BJ2</f>
        <v>2</v>
      </c>
      <c r="BM2" s="174">
        <f>BJ2</f>
        <v>2</v>
      </c>
      <c r="BN2" s="174">
        <f>BJ2</f>
        <v>2</v>
      </c>
      <c r="BO2" s="174">
        <f>BJ2</f>
        <v>2</v>
      </c>
      <c r="BP2" s="215">
        <f>IF(BO2=12,1,BO2+1)</f>
        <v>3</v>
      </c>
      <c r="BQ2" s="174">
        <f>BP2</f>
        <v>3</v>
      </c>
      <c r="BR2" s="174">
        <f>BP2</f>
        <v>3</v>
      </c>
      <c r="BS2" s="174">
        <f>BP2</f>
        <v>3</v>
      </c>
      <c r="BT2" s="174">
        <f>BP2</f>
        <v>3</v>
      </c>
      <c r="BU2" s="174">
        <f>BP2</f>
        <v>3</v>
      </c>
      <c r="BV2" s="215">
        <f>IF(BU2=12,1,BU2+1)</f>
        <v>4</v>
      </c>
      <c r="BW2" s="174">
        <f>BV2</f>
        <v>4</v>
      </c>
      <c r="BX2" s="174">
        <f>BV2</f>
        <v>4</v>
      </c>
      <c r="BY2" s="174">
        <f>BV2</f>
        <v>4</v>
      </c>
      <c r="BZ2" s="174">
        <f>BV2</f>
        <v>4</v>
      </c>
      <c r="CA2" s="174">
        <f>BV2</f>
        <v>4</v>
      </c>
      <c r="CB2" s="215">
        <f>IF(CA2=12,1,CA2+1)</f>
        <v>5</v>
      </c>
      <c r="CC2" s="174">
        <f>CB2</f>
        <v>5</v>
      </c>
      <c r="CD2" s="174">
        <f>CB2</f>
        <v>5</v>
      </c>
      <c r="CE2" s="174">
        <f>CB2</f>
        <v>5</v>
      </c>
      <c r="CF2" s="174">
        <f>CB2</f>
        <v>5</v>
      </c>
      <c r="CG2" s="174">
        <f>CB2</f>
        <v>5</v>
      </c>
    </row>
    <row r="3" spans="2:99" ht="15" hidden="1" customHeight="1">
      <c r="N3" s="174">
        <v>5</v>
      </c>
      <c r="O3" s="174">
        <v>10</v>
      </c>
      <c r="P3" s="174">
        <v>15</v>
      </c>
      <c r="Q3" s="174">
        <v>20</v>
      </c>
      <c r="R3" s="174">
        <v>25</v>
      </c>
      <c r="S3" s="231">
        <f>VALUE(TEXT(DAY(DATEVALUE(TEXT(IF(S2=12,S1+1,S1),0)&amp;"/"&amp;TEXT(IF(S2=12,1,S2+1),0)&amp;"/"&amp;"1")-1),0))</f>
        <v>30</v>
      </c>
      <c r="T3" s="174">
        <v>5</v>
      </c>
      <c r="U3" s="174">
        <v>10</v>
      </c>
      <c r="V3" s="174">
        <v>15</v>
      </c>
      <c r="W3" s="174">
        <v>20</v>
      </c>
      <c r="X3" s="174">
        <v>25</v>
      </c>
      <c r="Y3" s="231">
        <f>VALUE(TEXT(DAY(DATEVALUE(TEXT(IF(Y2=12,Y1+1,Y1),0)&amp;"/"&amp;TEXT(IF(Y2=12,1,Y2+1),0)&amp;"/"&amp;"1")-1),0))</f>
        <v>31</v>
      </c>
      <c r="Z3" s="174">
        <v>5</v>
      </c>
      <c r="AA3" s="174">
        <v>10</v>
      </c>
      <c r="AB3" s="174">
        <v>15</v>
      </c>
      <c r="AC3" s="174">
        <v>20</v>
      </c>
      <c r="AD3" s="174">
        <v>25</v>
      </c>
      <c r="AE3" s="231">
        <f>VALUE(TEXT(DAY(DATEVALUE(TEXT(IF(AE2=12,AE1+1,AE1),0)&amp;"/"&amp;TEXT(IF(AE2=12,1,AE2+1),0)&amp;"/"&amp;"1")-1),0))</f>
        <v>31</v>
      </c>
      <c r="AF3" s="174">
        <v>5</v>
      </c>
      <c r="AG3" s="174">
        <v>10</v>
      </c>
      <c r="AH3" s="174">
        <v>15</v>
      </c>
      <c r="AI3" s="174">
        <v>20</v>
      </c>
      <c r="AJ3" s="174">
        <v>25</v>
      </c>
      <c r="AK3" s="231">
        <f>VALUE(TEXT(DAY(DATEVALUE(TEXT(IF(AK2=12,AK1+1,AK1),0)&amp;"/"&amp;TEXT(IF(AK2=12,1,AK2+1),0)&amp;"/"&amp;"1")-1),0))</f>
        <v>30</v>
      </c>
      <c r="AL3" s="174">
        <v>5</v>
      </c>
      <c r="AM3" s="174">
        <v>10</v>
      </c>
      <c r="AN3" s="174">
        <v>15</v>
      </c>
      <c r="AO3" s="174">
        <v>20</v>
      </c>
      <c r="AP3" s="174">
        <v>25</v>
      </c>
      <c r="AQ3" s="231">
        <f>VALUE(TEXT(DAY(DATEVALUE(TEXT(IF(AQ2=12,AQ1+1,AQ1),0)&amp;"/"&amp;TEXT(IF(AQ2=12,1,AQ2+1),0)&amp;"/"&amp;"1")-1),0))</f>
        <v>31</v>
      </c>
      <c r="AR3" s="174">
        <v>5</v>
      </c>
      <c r="AS3" s="174">
        <v>10</v>
      </c>
      <c r="AT3" s="174">
        <v>15</v>
      </c>
      <c r="AU3" s="174">
        <v>20</v>
      </c>
      <c r="AV3" s="174">
        <v>25</v>
      </c>
      <c r="AW3" s="231">
        <f>VALUE(TEXT(DAY(DATEVALUE(TEXT(IF(AW2=12,AW1+1,AW1),0)&amp;"/"&amp;TEXT(IF(AW2=12,1,AW2+1),0)&amp;"/"&amp;"1")-1),0))</f>
        <v>30</v>
      </c>
      <c r="AX3" s="174">
        <v>5</v>
      </c>
      <c r="AY3" s="174">
        <v>10</v>
      </c>
      <c r="AZ3" s="174">
        <v>15</v>
      </c>
      <c r="BA3" s="174">
        <v>20</v>
      </c>
      <c r="BB3" s="174">
        <v>25</v>
      </c>
      <c r="BC3" s="231">
        <f>VALUE(TEXT(DAY(DATEVALUE(TEXT(IF(BC2=12,BC1+1,BC1),0)&amp;"/"&amp;TEXT(IF(BC2=12,1,BC2+1),0)&amp;"/"&amp;"1")-1),0))</f>
        <v>31</v>
      </c>
      <c r="BD3" s="174">
        <v>5</v>
      </c>
      <c r="BE3" s="174">
        <v>10</v>
      </c>
      <c r="BF3" s="174">
        <v>15</v>
      </c>
      <c r="BG3" s="174">
        <v>20</v>
      </c>
      <c r="BH3" s="174">
        <v>25</v>
      </c>
      <c r="BI3" s="231">
        <f>VALUE(TEXT(DAY(DATEVALUE(TEXT(IF(BI2=12,BI1+1,BI1),0)&amp;"/"&amp;TEXT(IF(BI2=12,1,BI2+1),0)&amp;"/"&amp;"1")-1),0))</f>
        <v>31</v>
      </c>
      <c r="BJ3" s="174">
        <v>5</v>
      </c>
      <c r="BK3" s="174">
        <v>10</v>
      </c>
      <c r="BL3" s="174">
        <v>15</v>
      </c>
      <c r="BM3" s="174">
        <v>20</v>
      </c>
      <c r="BN3" s="174">
        <v>25</v>
      </c>
      <c r="BO3" s="231">
        <f>VALUE(TEXT(DAY(DATEVALUE(TEXT(IF(BO2=12,BO1+1,BO1),0)&amp;"/"&amp;TEXT(IF(BO2=12,1,BO2+1),0)&amp;"/"&amp;"1")-1),0))</f>
        <v>28</v>
      </c>
      <c r="BP3" s="174">
        <v>5</v>
      </c>
      <c r="BQ3" s="174">
        <v>10</v>
      </c>
      <c r="BR3" s="174">
        <v>15</v>
      </c>
      <c r="BS3" s="174">
        <v>20</v>
      </c>
      <c r="BT3" s="174">
        <v>25</v>
      </c>
      <c r="BU3" s="231">
        <f>VALUE(TEXT(DAY(DATEVALUE(TEXT(IF(BU2=12,BU1+1,BU1),0)&amp;"/"&amp;TEXT(IF(BU2=12,1,BU2+1),0)&amp;"/"&amp;"1")-1),0))</f>
        <v>31</v>
      </c>
      <c r="BV3" s="174">
        <v>5</v>
      </c>
      <c r="BW3" s="174">
        <v>10</v>
      </c>
      <c r="BX3" s="174">
        <v>15</v>
      </c>
      <c r="BY3" s="174">
        <v>20</v>
      </c>
      <c r="BZ3" s="174">
        <v>25</v>
      </c>
      <c r="CA3" s="231">
        <f>VALUE(TEXT(DAY(DATEVALUE(TEXT(IF(CA2=12,CA1+1,CA1),0)&amp;"/"&amp;TEXT(IF(CA2=12,1,CA2+1),0)&amp;"/"&amp;"1")-1),0))</f>
        <v>30</v>
      </c>
      <c r="CB3" s="174">
        <v>5</v>
      </c>
      <c r="CC3" s="174">
        <v>10</v>
      </c>
      <c r="CD3" s="174">
        <v>15</v>
      </c>
      <c r="CE3" s="174">
        <v>20</v>
      </c>
      <c r="CF3" s="174">
        <v>25</v>
      </c>
      <c r="CG3" s="231">
        <f>VALUE(TEXT(DAY(DATEVALUE(TEXT(IF(CG2=12,CG1+1,CG1),0)&amp;"/"&amp;TEXT(IF(CG2=12,1,CG2+1),0)&amp;"/"&amp;"1")-1),0))</f>
        <v>31</v>
      </c>
    </row>
    <row r="4" spans="2:99" s="175" customFormat="1" ht="15" hidden="1" customHeight="1">
      <c r="S4" s="175" t="str">
        <f>TEXT(DAY(DATEVALUE("2002"&amp;"/"&amp;"11"&amp;"/"&amp;"1")-1),)</f>
        <v/>
      </c>
    </row>
    <row r="5" spans="2:99" s="175" customFormat="1" ht="15" hidden="1" customHeight="1"/>
    <row r="6" spans="2:99" s="176" customFormat="1" ht="15" customHeight="1">
      <c r="B6" s="176" t="s">
        <v>208</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6"/>
      <c r="AY6" s="176"/>
      <c r="AZ6" s="176"/>
      <c r="BA6" s="176"/>
      <c r="BB6" s="176"/>
      <c r="BC6" s="176"/>
      <c r="BD6" s="176"/>
      <c r="BE6" s="176"/>
      <c r="BF6" s="176"/>
      <c r="BG6" s="176"/>
      <c r="BH6" s="176"/>
      <c r="BI6" s="176"/>
      <c r="BJ6" s="176"/>
      <c r="BK6" s="176"/>
      <c r="BL6" s="176"/>
      <c r="BM6" s="176"/>
      <c r="BN6" s="176"/>
      <c r="BO6" s="176"/>
      <c r="BP6" s="176"/>
      <c r="BQ6" s="176"/>
      <c r="BR6" s="176"/>
      <c r="BS6" s="176"/>
      <c r="BT6" s="176"/>
      <c r="BU6" s="176"/>
      <c r="BV6" s="176"/>
      <c r="BW6" s="176"/>
      <c r="BX6" s="176"/>
      <c r="BY6" s="176"/>
      <c r="BZ6" s="176"/>
      <c r="CA6" s="176"/>
      <c r="CB6" s="176"/>
      <c r="CC6" s="176"/>
      <c r="CD6" s="176"/>
      <c r="CE6" s="176"/>
      <c r="CF6" s="187"/>
      <c r="CG6" s="187"/>
      <c r="CH6" s="176"/>
      <c r="CJ6" s="176"/>
      <c r="CK6" s="176"/>
      <c r="CL6" s="176"/>
      <c r="CM6" s="176"/>
      <c r="CN6" s="176"/>
      <c r="CO6" s="176"/>
      <c r="CP6" s="176"/>
      <c r="CQ6" s="176"/>
      <c r="CR6" s="176"/>
      <c r="CS6" s="176"/>
      <c r="CT6" s="176"/>
      <c r="CU6" s="176"/>
    </row>
    <row r="7" spans="2:99" s="176" customFormat="1" ht="15" customHeight="1">
      <c r="B7" s="182"/>
      <c r="C7" s="176"/>
      <c r="D7" s="176"/>
      <c r="E7" s="176"/>
      <c r="F7" s="176"/>
      <c r="G7" s="176"/>
      <c r="H7" s="176"/>
      <c r="I7" s="176"/>
      <c r="J7" s="176"/>
      <c r="K7" s="176"/>
      <c r="L7" s="176"/>
      <c r="M7" s="176"/>
      <c r="N7" s="176"/>
      <c r="O7" s="176"/>
      <c r="P7" s="176"/>
      <c r="Q7" s="176"/>
      <c r="R7" s="176"/>
      <c r="S7" s="176"/>
      <c r="T7" s="176"/>
      <c r="U7" s="176"/>
      <c r="V7" s="176"/>
      <c r="W7" s="176"/>
      <c r="X7" s="176"/>
      <c r="Y7" s="176"/>
      <c r="Z7" s="176"/>
      <c r="AA7" s="176"/>
      <c r="AB7" s="176"/>
      <c r="AC7" s="176"/>
      <c r="AD7" s="176"/>
      <c r="AE7" s="176"/>
      <c r="AF7" s="176"/>
      <c r="AG7" s="176"/>
      <c r="AH7" s="176"/>
      <c r="AI7" s="176"/>
      <c r="AJ7" s="176"/>
      <c r="AK7" s="176"/>
      <c r="AL7" s="176"/>
      <c r="AM7" s="176"/>
      <c r="AN7" s="176"/>
      <c r="AO7" s="176"/>
      <c r="AP7" s="176"/>
      <c r="AQ7" s="176"/>
      <c r="AR7" s="176"/>
      <c r="AS7" s="176"/>
      <c r="AT7" s="176"/>
      <c r="AU7" s="176"/>
      <c r="AV7" s="176"/>
      <c r="AW7" s="176"/>
      <c r="AX7" s="176"/>
      <c r="AY7" s="176"/>
      <c r="AZ7" s="176"/>
      <c r="BA7" s="176"/>
      <c r="BB7" s="176"/>
      <c r="BC7" s="176"/>
      <c r="BD7" s="176"/>
      <c r="BE7" s="176"/>
      <c r="BF7" s="176"/>
      <c r="BG7" s="176"/>
      <c r="BH7" s="176"/>
      <c r="BI7" s="176"/>
      <c r="BJ7" s="176"/>
      <c r="BK7" s="176"/>
      <c r="BL7" s="176"/>
      <c r="BM7" s="258"/>
      <c r="BN7" s="258"/>
      <c r="BO7" s="258"/>
      <c r="BP7" s="258"/>
      <c r="BQ7" s="258"/>
      <c r="BR7" s="258"/>
      <c r="BS7" s="258"/>
      <c r="BT7" s="258"/>
      <c r="BU7" s="258"/>
      <c r="BV7" s="258"/>
      <c r="BW7" s="258"/>
      <c r="BX7" s="258"/>
      <c r="BY7" s="258"/>
      <c r="BZ7" s="258"/>
      <c r="CA7" s="258"/>
      <c r="CB7" s="258"/>
      <c r="CC7" s="258"/>
      <c r="CD7" s="258"/>
      <c r="CE7" s="258"/>
      <c r="CF7" s="258"/>
      <c r="CG7" s="258"/>
      <c r="CH7" s="258"/>
      <c r="CJ7" s="176"/>
      <c r="CK7" s="176"/>
      <c r="CL7" s="176"/>
      <c r="CM7" s="176"/>
      <c r="CN7" s="176"/>
      <c r="CO7" s="176"/>
      <c r="CP7" s="176"/>
      <c r="CQ7" s="176"/>
      <c r="CR7" s="176"/>
      <c r="CS7" s="176"/>
      <c r="CT7" s="176"/>
      <c r="CU7" s="176"/>
    </row>
    <row r="8" spans="2:99" s="176" customFormat="1" ht="15.75" customHeight="1">
      <c r="B8" s="183" t="s">
        <v>62</v>
      </c>
      <c r="C8" s="193" t="str">
        <f>'入力表(工事・業務）'!J5</f>
        <v>村椿　　晃</v>
      </c>
      <c r="D8" s="193"/>
      <c r="E8" s="207" t="s">
        <v>467</v>
      </c>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6"/>
      <c r="AU8" s="176"/>
      <c r="AV8" s="176"/>
      <c r="AW8" s="176"/>
      <c r="AX8" s="176"/>
      <c r="AY8" s="176"/>
      <c r="AZ8" s="176"/>
      <c r="BA8" s="176"/>
      <c r="BB8" s="176"/>
      <c r="BC8" s="176"/>
      <c r="BD8" s="176"/>
      <c r="BE8" s="176"/>
      <c r="BF8" s="176"/>
      <c r="BG8" s="176"/>
      <c r="BH8" s="176"/>
      <c r="BI8" s="176"/>
      <c r="BJ8" s="176"/>
      <c r="BK8" s="176"/>
      <c r="BL8" s="176"/>
      <c r="BM8" s="176"/>
      <c r="BN8" s="176"/>
      <c r="BO8" s="176"/>
      <c r="BP8" s="176"/>
      <c r="BQ8" s="176"/>
      <c r="BR8" s="176"/>
      <c r="BS8" s="176"/>
      <c r="BT8" s="176"/>
      <c r="BU8" s="176"/>
      <c r="BV8" s="176"/>
      <c r="BW8" s="176"/>
      <c r="BX8" s="176"/>
      <c r="BY8" s="176"/>
      <c r="BZ8" s="176"/>
      <c r="CA8" s="176"/>
      <c r="CB8" s="176"/>
      <c r="CC8" s="176"/>
      <c r="CD8" s="176"/>
      <c r="CE8" s="176"/>
      <c r="CF8" s="187"/>
      <c r="CG8" s="187"/>
      <c r="CH8" s="176"/>
      <c r="CJ8" s="176"/>
      <c r="CK8" s="176"/>
      <c r="CL8" s="176"/>
      <c r="CM8" s="176"/>
      <c r="CN8" s="176"/>
      <c r="CO8" s="176"/>
      <c r="CP8" s="176"/>
      <c r="CQ8" s="176"/>
      <c r="CR8" s="176"/>
      <c r="CS8" s="176"/>
      <c r="CT8" s="176"/>
      <c r="CU8" s="176"/>
    </row>
    <row r="9" spans="2:99" s="176" customFormat="1" ht="25.5" customHeight="1">
      <c r="B9" s="176"/>
      <c r="C9" s="194"/>
      <c r="D9" s="176"/>
      <c r="E9" s="176"/>
      <c r="F9" s="176"/>
      <c r="G9" s="176" t="s">
        <v>211</v>
      </c>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c r="BQ9" s="176"/>
      <c r="BR9" s="176"/>
      <c r="BS9" s="176"/>
      <c r="BT9" s="176"/>
      <c r="BU9" s="176"/>
      <c r="BV9" s="176"/>
      <c r="BW9" s="176"/>
      <c r="BX9" s="176"/>
      <c r="BY9" s="176"/>
      <c r="BZ9" s="176"/>
      <c r="CA9" s="176"/>
      <c r="CB9" s="176"/>
      <c r="CC9" s="176"/>
      <c r="CD9" s="176"/>
      <c r="CE9" s="176"/>
      <c r="CF9" s="187"/>
      <c r="CG9" s="187"/>
      <c r="CH9" s="176"/>
      <c r="CJ9" s="176"/>
      <c r="CK9" s="176"/>
      <c r="CL9" s="176"/>
      <c r="CM9" s="176"/>
      <c r="CN9" s="176"/>
      <c r="CO9" s="176"/>
      <c r="CP9" s="176"/>
      <c r="CQ9" s="176"/>
      <c r="CR9" s="176"/>
      <c r="CS9" s="176"/>
      <c r="CT9" s="176"/>
      <c r="CU9" s="176"/>
    </row>
    <row r="10" spans="2:99" s="176" customFormat="1" ht="27" customHeight="1">
      <c r="B10" s="176"/>
      <c r="C10" s="176"/>
      <c r="D10" s="205"/>
      <c r="E10" s="205"/>
      <c r="F10" s="176"/>
      <c r="G10" s="210" t="s">
        <v>145</v>
      </c>
      <c r="H10" s="210"/>
      <c r="I10" s="210"/>
      <c r="J10" s="210"/>
      <c r="K10" s="210"/>
      <c r="L10" s="176"/>
      <c r="M10" s="176"/>
      <c r="N10" s="216" t="str">
        <f>'入力表(工事・業務）'!E11</f>
        <v>令和７年６月１日</v>
      </c>
      <c r="O10" s="216"/>
      <c r="P10" s="216"/>
      <c r="Q10" s="216"/>
      <c r="R10" s="216"/>
      <c r="S10" s="216"/>
      <c r="T10" s="216"/>
      <c r="U10" s="216"/>
      <c r="V10" s="216"/>
      <c r="W10" s="216"/>
      <c r="X10" s="216"/>
      <c r="Y10" s="21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c r="BQ10" s="176"/>
      <c r="BR10" s="176"/>
      <c r="BS10" s="176"/>
      <c r="BT10" s="176"/>
      <c r="BU10" s="176"/>
      <c r="BV10" s="176"/>
      <c r="BW10" s="176"/>
      <c r="BX10" s="176"/>
      <c r="BY10" s="176"/>
      <c r="BZ10" s="176"/>
      <c r="CA10" s="176"/>
      <c r="CB10" s="176"/>
      <c r="CC10" s="176"/>
      <c r="CD10" s="176"/>
      <c r="CE10" s="176"/>
      <c r="CF10" s="187"/>
      <c r="CG10" s="187"/>
      <c r="CH10" s="270"/>
      <c r="CJ10" s="176"/>
      <c r="CK10" s="176"/>
      <c r="CL10" s="176"/>
      <c r="CM10" s="176"/>
      <c r="CN10" s="176"/>
      <c r="CO10" s="176"/>
      <c r="CP10" s="176"/>
      <c r="CQ10" s="176"/>
      <c r="CR10" s="176"/>
      <c r="CS10" s="176"/>
      <c r="CT10" s="176"/>
      <c r="CU10" s="176"/>
    </row>
    <row r="11" spans="2:99" s="176" customFormat="1" ht="27" customHeight="1">
      <c r="B11" s="184"/>
      <c r="C11" s="195" t="str">
        <f>""&amp;IF('入力表(工事・業務）'!$E$6="","　　　　　　　　　　　　　　　　　　　　",'入力表(工事・業務）'!$E$6)</f>
        <v>魚津市庁舎整備事業</v>
      </c>
      <c r="D11" s="195"/>
      <c r="E11" s="195"/>
      <c r="F11" s="176"/>
      <c r="G11" s="210" t="s">
        <v>212</v>
      </c>
      <c r="H11" s="210"/>
      <c r="I11" s="210"/>
      <c r="J11" s="210"/>
      <c r="K11" s="210"/>
      <c r="L11" s="176"/>
      <c r="M11" s="176"/>
      <c r="N11" s="216" t="str">
        <f>'入力表(工事・業務）'!E14</f>
        <v>令和８年6月30日</v>
      </c>
      <c r="O11" s="216"/>
      <c r="P11" s="216"/>
      <c r="Q11" s="216"/>
      <c r="R11" s="216"/>
      <c r="S11" s="216"/>
      <c r="T11" s="216"/>
      <c r="U11" s="216"/>
      <c r="V11" s="216"/>
      <c r="W11" s="216"/>
      <c r="X11" s="216"/>
      <c r="Y11" s="21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c r="BQ11" s="176"/>
      <c r="BR11" s="176"/>
      <c r="BS11" s="176"/>
      <c r="BT11" s="176"/>
      <c r="BU11" s="176"/>
      <c r="BV11" s="176"/>
      <c r="BW11" s="176"/>
      <c r="BX11" s="176"/>
      <c r="BY11" s="176"/>
      <c r="BZ11" s="176"/>
      <c r="CA11" s="176"/>
      <c r="CB11" s="176"/>
      <c r="CC11" s="176"/>
      <c r="CD11" s="176"/>
      <c r="CE11" s="176"/>
      <c r="CF11" s="187"/>
      <c r="CG11" s="187"/>
      <c r="CH11" s="270"/>
      <c r="CJ11" s="176"/>
      <c r="CK11" s="176"/>
      <c r="CL11" s="176"/>
      <c r="CM11" s="176"/>
      <c r="CN11" s="176"/>
      <c r="CO11" s="176"/>
      <c r="CP11" s="176"/>
      <c r="CQ11" s="176"/>
      <c r="CR11" s="176"/>
      <c r="CS11" s="176"/>
      <c r="CT11" s="176"/>
      <c r="CU11" s="176"/>
    </row>
    <row r="12" spans="2:99" s="176" customFormat="1" ht="25.5" customHeight="1">
      <c r="B12" s="185" t="str">
        <f>IF('入力表(工事・業務）'!D1=1,"工事名","委託業務の名称")</f>
        <v>工事名</v>
      </c>
      <c r="C12" s="196" t="str">
        <f>""&amp;IF('入力表(工事・業務）'!$E$7="","　　　　　　　　　　　　　　　　　　　　",'入力表(工事・業務）'!$E$7)</f>
        <v>○○○○○○○○工事</v>
      </c>
      <c r="D12" s="196"/>
      <c r="E12" s="196"/>
      <c r="F12" s="206"/>
      <c r="G12" s="187" t="str">
        <f>IF('入力表(工事・業務）'!D1=1,"工　期","履行期間")</f>
        <v>工　期</v>
      </c>
      <c r="H12" s="187"/>
      <c r="I12" s="187"/>
      <c r="J12" s="210" t="str">
        <f>IF('入力表(工事・業務）'!D1=1,"着工","着手")</f>
        <v>着工</v>
      </c>
      <c r="K12" s="210"/>
      <c r="L12" s="214"/>
      <c r="M12" s="214"/>
      <c r="N12" s="216" t="str">
        <f>'入力表(工事・業務）'!E12</f>
        <v>令和７年６月２日</v>
      </c>
      <c r="O12" s="216"/>
      <c r="P12" s="216"/>
      <c r="Q12" s="216"/>
      <c r="R12" s="216"/>
      <c r="S12" s="216"/>
      <c r="T12" s="216"/>
      <c r="U12" s="216"/>
      <c r="V12" s="216"/>
      <c r="W12" s="216"/>
      <c r="X12" s="216"/>
      <c r="Y12" s="216"/>
      <c r="Z12" s="176"/>
      <c r="AA12" s="176"/>
      <c r="AB12" s="176"/>
      <c r="AC12" s="176"/>
      <c r="AD12" s="176"/>
      <c r="AE12" s="176"/>
      <c r="AF12" s="176"/>
      <c r="AG12" s="176"/>
      <c r="AH12" s="176"/>
      <c r="AI12" s="176"/>
      <c r="AJ12" s="176"/>
      <c r="AK12" s="176"/>
      <c r="AL12" s="176"/>
      <c r="AM12" s="176"/>
      <c r="AN12" s="176"/>
      <c r="AO12" s="176"/>
      <c r="AP12" s="176"/>
      <c r="AQ12" s="176"/>
      <c r="AR12" s="176"/>
      <c r="AS12" s="176"/>
      <c r="AT12" s="249"/>
      <c r="AU12" s="249"/>
      <c r="AV12" s="249"/>
      <c r="AW12" s="249"/>
      <c r="AX12" s="249"/>
      <c r="AY12" s="249"/>
      <c r="AZ12" s="249"/>
      <c r="BA12" s="249"/>
      <c r="BB12" s="249"/>
      <c r="BC12" s="249"/>
      <c r="BD12" s="249"/>
      <c r="BE12" s="249"/>
      <c r="BF12" s="249"/>
      <c r="BG12" s="249"/>
      <c r="BH12" s="249"/>
      <c r="BI12" s="249"/>
      <c r="BJ12" s="249"/>
      <c r="BK12" s="249"/>
      <c r="BL12" s="249"/>
      <c r="BM12" s="176"/>
      <c r="BN12" s="249"/>
      <c r="BO12" s="249"/>
      <c r="BP12" s="249"/>
      <c r="BQ12" s="249"/>
      <c r="BR12" s="249"/>
      <c r="BS12" s="249"/>
      <c r="BT12" s="249"/>
      <c r="BU12" s="249"/>
      <c r="BV12" s="249"/>
      <c r="BW12" s="249"/>
      <c r="BX12" s="249"/>
      <c r="BY12" s="249"/>
      <c r="BZ12" s="249"/>
      <c r="CA12" s="249"/>
      <c r="CB12" s="249"/>
      <c r="CC12" s="249"/>
      <c r="CD12" s="249"/>
      <c r="CE12" s="249"/>
      <c r="CF12" s="263"/>
      <c r="CG12" s="263"/>
      <c r="CH12" s="176"/>
      <c r="CJ12" s="271" t="s">
        <v>198</v>
      </c>
      <c r="CK12" s="271"/>
      <c r="CL12" s="271"/>
      <c r="CM12" s="271"/>
      <c r="CN12" s="271"/>
      <c r="CO12" s="271"/>
      <c r="CP12" s="271"/>
      <c r="CQ12" s="271"/>
      <c r="CR12" s="271"/>
      <c r="CS12" s="271"/>
      <c r="CT12" s="271"/>
      <c r="CU12" s="271"/>
    </row>
    <row r="13" spans="2:99" s="176" customFormat="1" ht="7.5" customHeight="1">
      <c r="B13" s="186"/>
      <c r="C13" s="186"/>
      <c r="D13" s="186"/>
      <c r="E13" s="186"/>
      <c r="F13" s="206"/>
      <c r="G13" s="187"/>
      <c r="H13" s="187"/>
      <c r="I13" s="187"/>
      <c r="J13" s="213"/>
      <c r="K13" s="213"/>
      <c r="L13" s="214"/>
      <c r="M13" s="214"/>
      <c r="N13" s="176"/>
      <c r="O13" s="213"/>
      <c r="P13" s="213"/>
      <c r="Q13" s="213"/>
      <c r="R13" s="213"/>
      <c r="S13" s="213"/>
      <c r="T13" s="213"/>
      <c r="U13" s="213"/>
      <c r="V13" s="213"/>
      <c r="W13" s="213"/>
      <c r="X13" s="213"/>
      <c r="Y13" s="213"/>
      <c r="Z13" s="176"/>
      <c r="AA13" s="176"/>
      <c r="AB13" s="176"/>
      <c r="AC13" s="176"/>
      <c r="AD13" s="176"/>
      <c r="AE13" s="176"/>
      <c r="AF13" s="176"/>
      <c r="AG13" s="176"/>
      <c r="AH13" s="176"/>
      <c r="AI13" s="176"/>
      <c r="AJ13" s="176"/>
      <c r="AK13" s="176"/>
      <c r="AL13" s="176"/>
      <c r="AM13" s="176"/>
      <c r="AN13" s="176"/>
      <c r="AO13" s="176"/>
      <c r="AP13" s="176"/>
      <c r="AQ13" s="176"/>
      <c r="AR13" s="176"/>
      <c r="AS13" s="176"/>
      <c r="AT13" s="187"/>
      <c r="AU13" s="187"/>
      <c r="AV13" s="187"/>
      <c r="AW13" s="187"/>
      <c r="AX13" s="187"/>
      <c r="AY13" s="187"/>
      <c r="AZ13" s="187"/>
      <c r="BA13" s="187"/>
      <c r="BB13" s="187"/>
      <c r="BC13" s="187"/>
      <c r="BD13" s="187"/>
      <c r="BE13" s="187"/>
      <c r="BF13" s="187"/>
      <c r="BG13" s="187"/>
      <c r="BH13" s="187"/>
      <c r="BI13" s="187"/>
      <c r="BJ13" s="187"/>
      <c r="BK13" s="187"/>
      <c r="BL13" s="187"/>
      <c r="BM13" s="187"/>
      <c r="BN13" s="187"/>
      <c r="BO13" s="187"/>
      <c r="BP13" s="187"/>
      <c r="BQ13" s="187"/>
      <c r="BR13" s="187"/>
      <c r="BS13" s="187"/>
      <c r="BT13" s="187"/>
      <c r="BU13" s="187"/>
      <c r="BV13" s="187"/>
      <c r="BW13" s="187"/>
      <c r="BX13" s="187"/>
      <c r="BY13" s="187"/>
      <c r="BZ13" s="187"/>
      <c r="CA13" s="187"/>
      <c r="CB13" s="187"/>
      <c r="CC13" s="187"/>
      <c r="CD13" s="187"/>
      <c r="CE13" s="187"/>
      <c r="CF13" s="187"/>
      <c r="CG13" s="187"/>
      <c r="CH13" s="176"/>
      <c r="CJ13" s="271"/>
      <c r="CK13" s="271"/>
      <c r="CL13" s="271"/>
      <c r="CM13" s="271"/>
      <c r="CN13" s="271"/>
      <c r="CO13" s="271"/>
      <c r="CP13" s="271"/>
      <c r="CQ13" s="271"/>
      <c r="CR13" s="271"/>
      <c r="CS13" s="271"/>
      <c r="CT13" s="271"/>
      <c r="CU13" s="271"/>
    </row>
    <row r="14" spans="2:99" s="176" customFormat="1" ht="25.5" customHeight="1">
      <c r="B14" s="187" t="str">
        <f>IF('入力表(工事・業務）'!D1=1,"工事場所","委託業務の場所")</f>
        <v>工事場所</v>
      </c>
      <c r="C14" s="187" t="s">
        <v>201</v>
      </c>
      <c r="D14" s="206" t="str">
        <f>'入力表(工事・業務）'!E8</f>
        <v>○○○○○</v>
      </c>
      <c r="E14" s="187" t="s">
        <v>214</v>
      </c>
      <c r="F14" s="176"/>
      <c r="G14" s="187"/>
      <c r="H14" s="187"/>
      <c r="I14" s="187"/>
      <c r="J14" s="210" t="str">
        <f>IF('入力表(工事・業務）'!D1=1,"完成","完了")</f>
        <v>完成</v>
      </c>
      <c r="K14" s="210"/>
      <c r="L14" s="176"/>
      <c r="M14" s="176"/>
      <c r="N14" s="216" t="str">
        <f>'入力表(工事・業務）'!E13</f>
        <v>令和８年３月31日</v>
      </c>
      <c r="O14" s="216"/>
      <c r="P14" s="216"/>
      <c r="Q14" s="216"/>
      <c r="R14" s="216"/>
      <c r="S14" s="216"/>
      <c r="T14" s="216"/>
      <c r="U14" s="216"/>
      <c r="V14" s="216"/>
      <c r="W14" s="216"/>
      <c r="X14" s="216"/>
      <c r="Y14" s="216"/>
      <c r="Z14" s="176"/>
      <c r="AA14" s="176"/>
      <c r="AB14" s="176"/>
      <c r="AC14" s="176"/>
      <c r="AD14" s="176"/>
      <c r="AE14" s="176"/>
      <c r="AF14" s="237"/>
      <c r="AG14" s="238"/>
      <c r="AH14" s="238"/>
      <c r="AI14" s="238"/>
      <c r="AJ14" s="238"/>
      <c r="AK14" s="238"/>
      <c r="AL14" s="242"/>
      <c r="AM14" s="242"/>
      <c r="AN14" s="242"/>
      <c r="AO14" s="245"/>
      <c r="AP14" s="245"/>
      <c r="AQ14" s="245"/>
      <c r="AR14" s="176"/>
      <c r="AS14" s="176"/>
      <c r="AT14" s="187"/>
      <c r="AU14" s="187"/>
      <c r="AV14" s="187"/>
      <c r="AW14" s="187"/>
      <c r="AX14" s="187"/>
      <c r="AY14" s="187"/>
      <c r="AZ14" s="187"/>
      <c r="BA14" s="187"/>
      <c r="BB14" s="187"/>
      <c r="BC14" s="187"/>
      <c r="BD14" s="187"/>
      <c r="BE14" s="251" t="s">
        <v>216</v>
      </c>
      <c r="BF14" s="251"/>
      <c r="BG14" s="251"/>
      <c r="BH14" s="251"/>
      <c r="BI14" s="251"/>
      <c r="BJ14" s="254"/>
      <c r="BK14" s="256" t="str">
        <f>'入力表(工事・業務）'!J8</f>
        <v>株式会社　○○組</v>
      </c>
      <c r="BL14" s="256"/>
      <c r="BM14" s="256"/>
      <c r="BN14" s="256"/>
      <c r="BO14" s="256"/>
      <c r="BP14" s="256"/>
      <c r="BQ14" s="256"/>
      <c r="BR14" s="256"/>
      <c r="BS14" s="256"/>
      <c r="BT14" s="256"/>
      <c r="BU14" s="256"/>
      <c r="BV14" s="256"/>
      <c r="BW14" s="256"/>
      <c r="BX14" s="256"/>
      <c r="BY14" s="256"/>
      <c r="BZ14" s="256"/>
      <c r="CA14" s="256"/>
      <c r="CB14" s="256"/>
      <c r="CC14" s="187"/>
      <c r="CD14" s="187"/>
      <c r="CE14" s="187"/>
      <c r="CF14" s="187"/>
      <c r="CG14" s="187"/>
      <c r="CH14" s="176"/>
      <c r="CJ14" s="176"/>
      <c r="CK14" s="176"/>
      <c r="CL14" s="176"/>
      <c r="CM14" s="176"/>
      <c r="CN14" s="176"/>
      <c r="CO14" s="176"/>
      <c r="CP14" s="176"/>
      <c r="CQ14" s="176"/>
      <c r="CR14" s="176"/>
      <c r="CS14" s="176"/>
      <c r="CT14" s="176"/>
      <c r="CU14" s="176"/>
    </row>
    <row r="15" spans="2:99" s="176" customFormat="1" ht="7.5" customHeight="1">
      <c r="B15" s="186"/>
      <c r="C15" s="186"/>
      <c r="D15" s="186"/>
      <c r="E15" s="18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237"/>
      <c r="AG15" s="239"/>
      <c r="AH15" s="239"/>
      <c r="AI15" s="239"/>
      <c r="AJ15" s="239"/>
      <c r="AK15" s="239"/>
      <c r="AL15" s="243"/>
      <c r="AM15" s="243"/>
      <c r="AN15" s="243"/>
      <c r="AO15" s="246"/>
      <c r="AP15" s="246"/>
      <c r="AQ15" s="246"/>
      <c r="AR15" s="176"/>
      <c r="AS15" s="176"/>
      <c r="AT15" s="187"/>
      <c r="AU15" s="187"/>
      <c r="AV15" s="187"/>
      <c r="AW15" s="187"/>
      <c r="AX15" s="187"/>
      <c r="AY15" s="187"/>
      <c r="AZ15" s="187"/>
      <c r="BA15" s="187"/>
      <c r="BB15" s="187"/>
      <c r="BC15" s="187"/>
      <c r="BD15" s="187"/>
      <c r="BE15" s="251"/>
      <c r="BF15" s="251"/>
      <c r="BG15" s="251"/>
      <c r="BH15" s="251"/>
      <c r="BI15" s="251"/>
      <c r="BJ15" s="254"/>
      <c r="BK15" s="256"/>
      <c r="BL15" s="256"/>
      <c r="BM15" s="256"/>
      <c r="BN15" s="256"/>
      <c r="BO15" s="256"/>
      <c r="BP15" s="256"/>
      <c r="BQ15" s="256"/>
      <c r="BR15" s="256"/>
      <c r="BS15" s="256"/>
      <c r="BT15" s="256"/>
      <c r="BU15" s="256"/>
      <c r="BV15" s="256"/>
      <c r="BW15" s="256"/>
      <c r="BX15" s="256"/>
      <c r="BY15" s="256"/>
      <c r="BZ15" s="256"/>
      <c r="CA15" s="256"/>
      <c r="CB15" s="256"/>
      <c r="CC15" s="187"/>
      <c r="CD15" s="187"/>
      <c r="CE15" s="187"/>
      <c r="CF15" s="187"/>
      <c r="CG15" s="187"/>
      <c r="CH15" s="176"/>
      <c r="CJ15" s="176"/>
      <c r="CK15" s="176"/>
      <c r="CL15" s="176"/>
      <c r="CM15" s="176"/>
      <c r="CN15" s="176"/>
      <c r="CO15" s="176"/>
      <c r="CP15" s="176"/>
      <c r="CQ15" s="176"/>
      <c r="CR15" s="176"/>
      <c r="CS15" s="176"/>
      <c r="CT15" s="176"/>
      <c r="CU15" s="176"/>
    </row>
    <row r="16" spans="2:99" s="176" customFormat="1" ht="25.5" customHeight="1">
      <c r="B16" s="188" t="str">
        <f>IF('入力表(工事・業務）'!D1=1,"請負代金額","委託料")</f>
        <v>請負代金額</v>
      </c>
      <c r="C16" s="197" t="str">
        <f>" ￥　 "&amp;IF('入力表(工事・業務）'!$E$10="","　　　　　　　　　　",FIXED('入力表(工事・業務）'!$E$10,0))&amp;"円"</f>
        <v xml:space="preserve"> ￥　 20,000,000円</v>
      </c>
      <c r="D16" s="197"/>
      <c r="E16" s="197"/>
      <c r="F16" s="176"/>
      <c r="G16" s="176"/>
      <c r="H16" s="176"/>
      <c r="I16" s="176"/>
      <c r="J16" s="176"/>
      <c r="K16" s="176"/>
      <c r="L16" s="176"/>
      <c r="M16" s="176"/>
      <c r="N16" s="176"/>
      <c r="O16" s="176"/>
      <c r="P16" s="176"/>
      <c r="Q16" s="176"/>
      <c r="R16" s="176"/>
      <c r="S16" s="176"/>
      <c r="T16" s="176"/>
      <c r="U16" s="176"/>
      <c r="V16" s="176"/>
      <c r="W16" s="176"/>
      <c r="X16" s="176"/>
      <c r="Y16" s="176"/>
      <c r="Z16" s="176"/>
      <c r="AA16" s="176"/>
      <c r="AB16" s="176"/>
      <c r="AC16" s="176"/>
      <c r="AD16" s="176"/>
      <c r="AE16" s="176"/>
      <c r="AF16" s="176"/>
      <c r="AG16" s="182"/>
      <c r="AH16" s="241" t="s">
        <v>178</v>
      </c>
      <c r="AI16" s="241"/>
      <c r="AJ16" s="241"/>
      <c r="AK16" s="241"/>
      <c r="AL16" s="241"/>
      <c r="AM16" s="241"/>
      <c r="AN16" s="241"/>
      <c r="AO16" s="241"/>
      <c r="AP16" s="241"/>
      <c r="AQ16" s="241"/>
      <c r="AR16" s="241"/>
      <c r="AS16" s="241"/>
      <c r="AT16" s="241"/>
      <c r="AU16" s="241"/>
      <c r="AV16" s="241"/>
      <c r="AW16" s="241"/>
      <c r="AX16" s="241"/>
      <c r="AY16" s="241"/>
      <c r="AZ16" s="241"/>
      <c r="BA16" s="241"/>
      <c r="BB16" s="241"/>
      <c r="BC16" s="187"/>
      <c r="BD16" s="187"/>
      <c r="BE16" s="251"/>
      <c r="BF16" s="251"/>
      <c r="BG16" s="251"/>
      <c r="BH16" s="251"/>
      <c r="BI16" s="251"/>
      <c r="BJ16" s="255"/>
      <c r="BK16" s="257" t="str">
        <f>'入力表(工事・業務）'!J9</f>
        <v>代表取締役　○○○○</v>
      </c>
      <c r="BL16" s="257"/>
      <c r="BM16" s="257"/>
      <c r="BN16" s="257"/>
      <c r="BO16" s="257"/>
      <c r="BP16" s="257"/>
      <c r="BQ16" s="257"/>
      <c r="BR16" s="257"/>
      <c r="BS16" s="257"/>
      <c r="BT16" s="257"/>
      <c r="BU16" s="257"/>
      <c r="BV16" s="257"/>
      <c r="BW16" s="257"/>
      <c r="BX16" s="257"/>
      <c r="BY16" s="257"/>
      <c r="BZ16" s="257"/>
      <c r="CA16" s="257"/>
      <c r="CB16" s="257"/>
      <c r="CC16" s="261"/>
      <c r="CD16" s="261"/>
      <c r="CE16" s="187"/>
      <c r="CF16" s="187"/>
      <c r="CG16" s="187"/>
      <c r="CH16" s="176"/>
      <c r="CJ16" s="176"/>
      <c r="CK16" s="176"/>
      <c r="CL16" s="176"/>
      <c r="CM16" s="176"/>
      <c r="CN16" s="176"/>
      <c r="CO16" s="176"/>
      <c r="CP16" s="176"/>
      <c r="CQ16" s="176"/>
      <c r="CR16" s="176"/>
      <c r="CS16" s="176"/>
      <c r="CT16" s="176"/>
      <c r="CU16" s="176"/>
    </row>
    <row r="17" spans="1:86" s="176" customFormat="1" ht="15" customHeight="1">
      <c r="A17" s="176"/>
      <c r="B17" s="189"/>
      <c r="C17" s="189"/>
      <c r="D17" s="189"/>
      <c r="E17" s="189"/>
      <c r="F17" s="176"/>
      <c r="G17" s="176"/>
      <c r="H17" s="176"/>
      <c r="I17" s="176"/>
      <c r="J17" s="176"/>
      <c r="K17" s="176"/>
      <c r="L17" s="176"/>
      <c r="M17" s="176"/>
      <c r="N17" s="176"/>
      <c r="O17" s="176"/>
      <c r="P17" s="176"/>
      <c r="Q17" s="176"/>
      <c r="R17" s="176"/>
      <c r="S17" s="176"/>
      <c r="T17" s="176"/>
      <c r="U17" s="176"/>
      <c r="V17" s="176"/>
      <c r="W17" s="176"/>
      <c r="X17" s="176"/>
      <c r="Y17" s="176"/>
      <c r="Z17" s="176"/>
      <c r="AA17" s="176"/>
      <c r="AB17" s="176"/>
      <c r="AC17" s="176"/>
      <c r="AD17" s="176"/>
      <c r="AE17" s="176"/>
      <c r="AF17" s="237"/>
      <c r="AG17" s="240"/>
      <c r="AH17" s="240"/>
      <c r="AI17" s="240"/>
      <c r="AJ17" s="240"/>
      <c r="AK17" s="240"/>
      <c r="AL17" s="244"/>
      <c r="AM17" s="244"/>
      <c r="AN17" s="244"/>
      <c r="AO17" s="247"/>
      <c r="AP17" s="247"/>
      <c r="AQ17" s="247"/>
      <c r="AR17" s="176"/>
      <c r="AS17" s="176"/>
      <c r="AT17" s="176"/>
      <c r="AU17" s="176"/>
      <c r="AV17" s="176"/>
      <c r="AW17" s="176"/>
      <c r="AX17" s="176"/>
      <c r="AY17" s="176"/>
      <c r="AZ17" s="176"/>
      <c r="BA17" s="176"/>
      <c r="BB17" s="176"/>
      <c r="BC17" s="176"/>
      <c r="BD17" s="176"/>
      <c r="BE17" s="176"/>
      <c r="BF17" s="176"/>
      <c r="BG17" s="176"/>
      <c r="BH17" s="176"/>
      <c r="BI17" s="253"/>
      <c r="BJ17" s="253"/>
      <c r="BK17" s="253"/>
      <c r="BL17" s="253"/>
      <c r="BM17" s="253"/>
      <c r="BN17" s="260"/>
      <c r="BO17" s="253"/>
      <c r="BP17" s="253"/>
      <c r="BQ17" s="253"/>
      <c r="BR17" s="253"/>
      <c r="BS17" s="253"/>
      <c r="BT17" s="253"/>
      <c r="BU17" s="253"/>
      <c r="BV17" s="253"/>
      <c r="BW17" s="253"/>
      <c r="BX17" s="253"/>
      <c r="BY17" s="253"/>
      <c r="BZ17" s="253"/>
      <c r="CA17" s="253"/>
      <c r="CB17" s="253"/>
      <c r="CC17" s="253"/>
      <c r="CD17" s="262"/>
      <c r="CE17" s="262"/>
      <c r="CF17" s="264"/>
      <c r="CG17" s="264"/>
      <c r="CH17" s="176"/>
    </row>
    <row r="18" spans="1:86" s="176" customFormat="1" ht="15" customHeight="1">
      <c r="A18" s="176"/>
      <c r="B18" s="176"/>
      <c r="C18" s="198"/>
      <c r="D18" s="198"/>
      <c r="E18" s="198"/>
      <c r="F18" s="198"/>
      <c r="G18" s="198"/>
      <c r="H18" s="198"/>
      <c r="I18" s="198"/>
      <c r="J18" s="198"/>
      <c r="K18" s="198"/>
      <c r="L18" s="198"/>
      <c r="M18" s="198"/>
      <c r="N18" s="217" t="str">
        <f>IF('入力表(工事・業務）'!D1=1,"工事工程表","業務工程表")</f>
        <v>工事工程表</v>
      </c>
      <c r="O18" s="217"/>
      <c r="P18" s="217"/>
      <c r="Q18" s="217"/>
      <c r="R18" s="217"/>
      <c r="S18" s="217"/>
      <c r="T18" s="217"/>
      <c r="U18" s="217"/>
      <c r="V18" s="217"/>
      <c r="W18" s="217"/>
      <c r="X18" s="217"/>
      <c r="Y18" s="217"/>
      <c r="Z18" s="217"/>
      <c r="AA18" s="217"/>
      <c r="AB18" s="217"/>
      <c r="AC18" s="217"/>
      <c r="AD18" s="217"/>
      <c r="AE18" s="217"/>
      <c r="AF18" s="217"/>
      <c r="AG18" s="217"/>
      <c r="AH18" s="217"/>
      <c r="AI18" s="217"/>
      <c r="AJ18" s="217"/>
      <c r="AK18" s="217"/>
      <c r="AL18" s="244"/>
      <c r="AM18" s="244"/>
      <c r="AN18" s="244"/>
      <c r="AO18" s="247"/>
      <c r="AP18" s="247"/>
      <c r="AQ18" s="247"/>
      <c r="AR18" s="176"/>
      <c r="AS18" s="176"/>
      <c r="AT18" s="176"/>
      <c r="AU18" s="176"/>
      <c r="AV18" s="176"/>
      <c r="AW18" s="176"/>
      <c r="AX18" s="176"/>
      <c r="AY18" s="176"/>
      <c r="AZ18" s="176"/>
      <c r="BA18" s="176"/>
      <c r="BB18" s="176"/>
      <c r="BC18" s="176"/>
      <c r="BD18" s="176"/>
      <c r="BE18" s="176"/>
      <c r="BF18" s="176"/>
      <c r="BG18" s="176"/>
      <c r="BH18" s="176"/>
      <c r="BI18" s="253"/>
      <c r="BJ18" s="253"/>
      <c r="BK18" s="253"/>
      <c r="BL18" s="253"/>
      <c r="BM18" s="253"/>
      <c r="BN18" s="260"/>
      <c r="BO18" s="253"/>
      <c r="BP18" s="253"/>
      <c r="BQ18" s="253"/>
      <c r="BR18" s="253"/>
      <c r="BS18" s="253"/>
      <c r="BT18" s="253"/>
      <c r="BU18" s="253"/>
      <c r="BV18" s="253"/>
      <c r="BW18" s="253"/>
      <c r="BX18" s="253"/>
      <c r="BY18" s="253"/>
      <c r="BZ18" s="253"/>
      <c r="CA18" s="253"/>
      <c r="CB18" s="253"/>
      <c r="CC18" s="253"/>
      <c r="CD18" s="262"/>
      <c r="CE18" s="262"/>
      <c r="CF18" s="264"/>
      <c r="CG18" s="264"/>
      <c r="CH18" s="176"/>
    </row>
    <row r="19" spans="1:86" s="176" customFormat="1" ht="15" customHeight="1">
      <c r="A19" s="176"/>
      <c r="B19" s="176"/>
      <c r="C19" s="198"/>
      <c r="D19" s="198"/>
      <c r="E19" s="198"/>
      <c r="F19" s="198"/>
      <c r="G19" s="198"/>
      <c r="H19" s="198"/>
      <c r="I19" s="198"/>
      <c r="J19" s="198"/>
      <c r="K19" s="198"/>
      <c r="L19" s="198"/>
      <c r="M19" s="198"/>
      <c r="N19" s="217"/>
      <c r="O19" s="217"/>
      <c r="P19" s="217"/>
      <c r="Q19" s="217"/>
      <c r="R19" s="217"/>
      <c r="S19" s="217"/>
      <c r="T19" s="217"/>
      <c r="U19" s="217"/>
      <c r="V19" s="217"/>
      <c r="W19" s="217"/>
      <c r="X19" s="217"/>
      <c r="Y19" s="217"/>
      <c r="Z19" s="217"/>
      <c r="AA19" s="217"/>
      <c r="AB19" s="217"/>
      <c r="AC19" s="217"/>
      <c r="AD19" s="217"/>
      <c r="AE19" s="217"/>
      <c r="AF19" s="217"/>
      <c r="AG19" s="217"/>
      <c r="AH19" s="217"/>
      <c r="AI19" s="217"/>
      <c r="AJ19" s="217"/>
      <c r="AK19" s="217"/>
      <c r="AL19" s="176"/>
      <c r="AM19" s="176"/>
      <c r="AN19" s="176"/>
      <c r="AO19" s="248"/>
      <c r="AP19" s="248"/>
      <c r="AQ19" s="248"/>
      <c r="AR19" s="248"/>
      <c r="AS19" s="248"/>
      <c r="AT19" s="187"/>
      <c r="AU19" s="187"/>
      <c r="AV19" s="187"/>
      <c r="AW19" s="187"/>
      <c r="AX19" s="187"/>
      <c r="AY19" s="187"/>
      <c r="AZ19" s="187"/>
      <c r="BA19" s="187"/>
      <c r="BB19" s="187"/>
      <c r="BC19" s="187"/>
      <c r="BD19" s="187"/>
      <c r="BE19" s="187"/>
      <c r="BF19" s="187"/>
      <c r="BG19" s="187"/>
      <c r="BH19" s="187"/>
      <c r="BI19" s="187"/>
      <c r="BJ19" s="254"/>
      <c r="BK19" s="254"/>
      <c r="BL19" s="254"/>
      <c r="BM19" s="187"/>
      <c r="BN19" s="187"/>
      <c r="BO19" s="187"/>
      <c r="BP19" s="187"/>
      <c r="BQ19" s="187"/>
      <c r="BR19" s="187"/>
      <c r="BS19" s="187"/>
      <c r="BT19" s="187"/>
      <c r="BU19" s="187"/>
      <c r="BV19" s="187"/>
      <c r="BW19" s="187"/>
      <c r="BX19" s="187"/>
      <c r="BY19" s="187"/>
      <c r="BZ19" s="187"/>
      <c r="CA19" s="187"/>
      <c r="CB19" s="187"/>
      <c r="CC19" s="187"/>
      <c r="CD19" s="187"/>
      <c r="CE19" s="187"/>
      <c r="CF19" s="187"/>
      <c r="CG19" s="187"/>
      <c r="CH19" s="176"/>
    </row>
    <row r="20" spans="1:86" s="176" customFormat="1" ht="13.5" customHeight="1">
      <c r="A20" s="176"/>
      <c r="B20" s="176"/>
      <c r="C20" s="198"/>
      <c r="D20" s="198"/>
      <c r="E20" s="198"/>
      <c r="F20" s="198"/>
      <c r="G20" s="198"/>
      <c r="H20" s="198"/>
      <c r="I20" s="198"/>
      <c r="J20" s="198"/>
      <c r="K20" s="198"/>
      <c r="L20" s="198"/>
      <c r="M20" s="198"/>
      <c r="N20" s="176"/>
      <c r="O20" s="176"/>
      <c r="P20" s="176"/>
      <c r="Q20" s="176"/>
      <c r="R20" s="176"/>
      <c r="S20" s="176"/>
      <c r="T20" s="176"/>
      <c r="U20" s="176"/>
      <c r="V20" s="176"/>
      <c r="W20" s="176"/>
      <c r="X20" s="176"/>
      <c r="Y20" s="176"/>
      <c r="Z20" s="176"/>
      <c r="AA20" s="176"/>
      <c r="AB20" s="176"/>
      <c r="AC20" s="176"/>
      <c r="AD20" s="176"/>
      <c r="AE20" s="176"/>
      <c r="AF20" s="176"/>
      <c r="AG20" s="176"/>
      <c r="AH20" s="176"/>
      <c r="AI20" s="176"/>
      <c r="AJ20" s="176"/>
      <c r="AK20" s="176"/>
      <c r="AL20" s="176"/>
      <c r="AM20" s="176"/>
      <c r="AN20" s="176"/>
      <c r="AO20" s="248"/>
      <c r="AP20" s="248"/>
      <c r="AQ20" s="248"/>
      <c r="AR20" s="248"/>
      <c r="AS20" s="248"/>
      <c r="AT20" s="248"/>
      <c r="AU20" s="248"/>
      <c r="AV20" s="248"/>
      <c r="AW20" s="248"/>
      <c r="AX20" s="248"/>
      <c r="AY20" s="248"/>
      <c r="AZ20" s="248"/>
      <c r="BA20" s="248"/>
      <c r="BB20" s="248"/>
      <c r="BC20" s="248"/>
      <c r="BD20" s="250"/>
      <c r="BE20" s="250"/>
      <c r="BF20" s="252" t="s">
        <v>220</v>
      </c>
      <c r="BG20" s="252"/>
      <c r="BH20" s="252"/>
      <c r="BI20" s="252"/>
      <c r="BJ20" s="252"/>
      <c r="BK20" s="252"/>
      <c r="BL20" s="252"/>
      <c r="BM20" s="259" t="str">
        <f>IF('入力表(工事・業務）'!$E$12="","平成　　　年　　　月　　　日",'入力表(工事・業務）'!$E$12)</f>
        <v>令和７年６月２日</v>
      </c>
      <c r="BN20" s="259"/>
      <c r="BO20" s="259"/>
      <c r="BP20" s="259"/>
      <c r="BQ20" s="259"/>
      <c r="BR20" s="259"/>
      <c r="BS20" s="259"/>
      <c r="BT20" s="259"/>
      <c r="BU20" s="259"/>
      <c r="BV20" s="259"/>
      <c r="BW20" s="259"/>
      <c r="BX20" s="259"/>
      <c r="BY20" s="259"/>
      <c r="BZ20" s="259"/>
      <c r="CA20" s="259"/>
      <c r="CB20" s="259"/>
      <c r="CC20" s="259"/>
      <c r="CD20" s="259"/>
      <c r="CE20" s="259"/>
      <c r="CF20" s="259"/>
      <c r="CG20" s="265"/>
      <c r="CH20" s="176"/>
    </row>
    <row r="21" spans="1:86" s="176" customFormat="1" ht="13.5" customHeight="1">
      <c r="A21" s="176"/>
      <c r="B21" s="176"/>
      <c r="C21" s="176"/>
      <c r="D21" s="176"/>
      <c r="E21" s="176"/>
      <c r="F21" s="176"/>
      <c r="G21" s="176"/>
      <c r="H21" s="176"/>
      <c r="I21" s="176"/>
      <c r="J21" s="176"/>
      <c r="K21" s="176"/>
      <c r="L21" s="176"/>
      <c r="M21" s="176"/>
      <c r="N21" s="218"/>
      <c r="O21" s="218"/>
      <c r="P21" s="218"/>
      <c r="Q21" s="218"/>
      <c r="R21" s="218"/>
      <c r="S21" s="218"/>
      <c r="T21" s="176"/>
      <c r="U21" s="176"/>
      <c r="V21" s="176"/>
      <c r="W21" s="176"/>
      <c r="X21" s="176"/>
      <c r="Y21" s="176"/>
      <c r="Z21" s="176"/>
      <c r="AA21" s="176"/>
      <c r="AB21" s="176"/>
      <c r="AC21" s="176"/>
      <c r="AD21" s="176"/>
      <c r="AE21" s="176"/>
      <c r="AF21" s="176"/>
      <c r="AG21" s="176"/>
      <c r="AH21" s="176"/>
      <c r="AI21" s="176"/>
      <c r="AJ21" s="176"/>
      <c r="AK21" s="176"/>
      <c r="AL21" s="176"/>
      <c r="AM21" s="176"/>
      <c r="AN21" s="176"/>
      <c r="AO21" s="248"/>
      <c r="AP21" s="248"/>
      <c r="AQ21" s="248"/>
      <c r="AR21" s="248"/>
      <c r="AS21" s="248"/>
      <c r="AT21" s="248"/>
      <c r="AU21" s="248"/>
      <c r="AV21" s="248"/>
      <c r="AW21" s="248"/>
      <c r="AX21" s="248"/>
      <c r="AY21" s="248"/>
      <c r="AZ21" s="248"/>
      <c r="BA21" s="248"/>
      <c r="BB21" s="248"/>
      <c r="BC21" s="248"/>
      <c r="BD21" s="250"/>
      <c r="BE21" s="250"/>
      <c r="BF21" s="252"/>
      <c r="BG21" s="252"/>
      <c r="BH21" s="252"/>
      <c r="BI21" s="252"/>
      <c r="BJ21" s="252"/>
      <c r="BK21" s="252"/>
      <c r="BL21" s="252"/>
      <c r="BM21" s="259"/>
      <c r="BN21" s="259"/>
      <c r="BO21" s="259"/>
      <c r="BP21" s="259"/>
      <c r="BQ21" s="259"/>
      <c r="BR21" s="259"/>
      <c r="BS21" s="259"/>
      <c r="BT21" s="259"/>
      <c r="BU21" s="259"/>
      <c r="BV21" s="259"/>
      <c r="BW21" s="259"/>
      <c r="BX21" s="259"/>
      <c r="BY21" s="259"/>
      <c r="BZ21" s="259"/>
      <c r="CA21" s="259"/>
      <c r="CB21" s="259"/>
      <c r="CC21" s="259"/>
      <c r="CD21" s="259"/>
      <c r="CE21" s="259"/>
      <c r="CF21" s="259"/>
      <c r="CG21" s="265"/>
      <c r="CH21" s="176"/>
    </row>
    <row r="22" spans="1:86" s="174" customFormat="1" ht="9" customHeight="1">
      <c r="A22" s="179" t="str">
        <f>IF('入力表(工事・業務）'!D1=1,"工　種","業務種別")</f>
        <v>工　種</v>
      </c>
      <c r="B22" s="179"/>
      <c r="C22" s="199" t="s">
        <v>86</v>
      </c>
      <c r="D22" s="199"/>
      <c r="E22" s="199"/>
      <c r="F22" s="199"/>
      <c r="G22" s="199" t="s">
        <v>221</v>
      </c>
      <c r="H22" s="199"/>
      <c r="I22" s="199"/>
      <c r="J22" s="199" t="s">
        <v>194</v>
      </c>
      <c r="K22" s="199"/>
      <c r="L22" s="199"/>
      <c r="M22" s="199"/>
      <c r="N22" s="219" t="s">
        <v>707</v>
      </c>
      <c r="O22" s="219"/>
      <c r="P22" s="219"/>
      <c r="Q22" s="219"/>
      <c r="R22" s="219"/>
      <c r="S22" s="219"/>
      <c r="T22" s="219" t="s">
        <v>707</v>
      </c>
      <c r="U22" s="219"/>
      <c r="V22" s="219"/>
      <c r="W22" s="219"/>
      <c r="X22" s="219"/>
      <c r="Y22" s="219"/>
      <c r="Z22" s="219" t="s">
        <v>707</v>
      </c>
      <c r="AA22" s="219"/>
      <c r="AB22" s="219"/>
      <c r="AC22" s="219"/>
      <c r="AD22" s="219"/>
      <c r="AE22" s="219"/>
      <c r="AF22" s="219" t="s">
        <v>707</v>
      </c>
      <c r="AG22" s="219"/>
      <c r="AH22" s="219"/>
      <c r="AI22" s="219"/>
      <c r="AJ22" s="219"/>
      <c r="AK22" s="219"/>
      <c r="AL22" s="219" t="s">
        <v>707</v>
      </c>
      <c r="AM22" s="219"/>
      <c r="AN22" s="219"/>
      <c r="AO22" s="219"/>
      <c r="AP22" s="219"/>
      <c r="AQ22" s="219"/>
      <c r="AR22" s="219" t="s">
        <v>707</v>
      </c>
      <c r="AS22" s="219"/>
      <c r="AT22" s="219"/>
      <c r="AU22" s="219"/>
      <c r="AV22" s="219"/>
      <c r="AW22" s="219"/>
      <c r="AX22" s="219" t="s">
        <v>707</v>
      </c>
      <c r="AY22" s="219"/>
      <c r="AZ22" s="219"/>
      <c r="BA22" s="219"/>
      <c r="BB22" s="219"/>
      <c r="BC22" s="219"/>
      <c r="BD22" s="219" t="s">
        <v>707</v>
      </c>
      <c r="BE22" s="219"/>
      <c r="BF22" s="219"/>
      <c r="BG22" s="219"/>
      <c r="BH22" s="219"/>
      <c r="BI22" s="219"/>
      <c r="BJ22" s="219" t="s">
        <v>707</v>
      </c>
      <c r="BK22" s="219"/>
      <c r="BL22" s="219"/>
      <c r="BM22" s="219"/>
      <c r="BN22" s="219"/>
      <c r="BO22" s="219"/>
      <c r="BP22" s="219" t="s">
        <v>707</v>
      </c>
      <c r="BQ22" s="219"/>
      <c r="BR22" s="219"/>
      <c r="BS22" s="219"/>
      <c r="BT22" s="219"/>
      <c r="BU22" s="219"/>
      <c r="BV22" s="219" t="s">
        <v>707</v>
      </c>
      <c r="BW22" s="219"/>
      <c r="BX22" s="219"/>
      <c r="BY22" s="219"/>
      <c r="BZ22" s="219"/>
      <c r="CA22" s="219"/>
      <c r="CB22" s="219" t="s">
        <v>707</v>
      </c>
      <c r="CC22" s="219"/>
      <c r="CD22" s="219"/>
      <c r="CE22" s="219"/>
      <c r="CF22" s="219"/>
      <c r="CG22" s="219"/>
    </row>
    <row r="23" spans="1:86" s="174" customFormat="1" ht="9" customHeight="1">
      <c r="A23" s="179"/>
      <c r="B23" s="179"/>
      <c r="C23" s="199"/>
      <c r="D23" s="199"/>
      <c r="E23" s="199"/>
      <c r="F23" s="199"/>
      <c r="G23" s="199"/>
      <c r="H23" s="199"/>
      <c r="I23" s="199"/>
      <c r="J23" s="199"/>
      <c r="K23" s="199"/>
      <c r="L23" s="199"/>
      <c r="M23" s="19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19"/>
      <c r="AY23" s="219"/>
      <c r="AZ23" s="219"/>
      <c r="BA23" s="219"/>
      <c r="BB23" s="219"/>
      <c r="BC23" s="219"/>
      <c r="BD23" s="219"/>
      <c r="BE23" s="219"/>
      <c r="BF23" s="219"/>
      <c r="BG23" s="219"/>
      <c r="BH23" s="219"/>
      <c r="BI23" s="219"/>
      <c r="BJ23" s="219"/>
      <c r="BK23" s="219"/>
      <c r="BL23" s="219"/>
      <c r="BM23" s="219"/>
      <c r="BN23" s="219"/>
      <c r="BO23" s="219"/>
      <c r="BP23" s="219"/>
      <c r="BQ23" s="219"/>
      <c r="BR23" s="219"/>
      <c r="BS23" s="219"/>
      <c r="BT23" s="219"/>
      <c r="BU23" s="219"/>
      <c r="BV23" s="219"/>
      <c r="BW23" s="219"/>
      <c r="BX23" s="219"/>
      <c r="BY23" s="219"/>
      <c r="BZ23" s="219"/>
      <c r="CA23" s="219"/>
      <c r="CB23" s="219"/>
      <c r="CC23" s="219"/>
      <c r="CD23" s="219"/>
      <c r="CE23" s="219"/>
      <c r="CF23" s="219"/>
      <c r="CG23" s="219"/>
    </row>
    <row r="24" spans="1:86" s="177" customFormat="1" ht="9" customHeight="1">
      <c r="A24" s="179"/>
      <c r="B24" s="179"/>
      <c r="C24" s="199"/>
      <c r="D24" s="199"/>
      <c r="E24" s="199"/>
      <c r="F24" s="199"/>
      <c r="G24" s="199"/>
      <c r="H24" s="199"/>
      <c r="I24" s="199"/>
      <c r="J24" s="199"/>
      <c r="K24" s="199"/>
      <c r="L24" s="199"/>
      <c r="M24" s="19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9"/>
      <c r="AL24" s="219"/>
      <c r="AM24" s="219"/>
      <c r="AN24" s="219"/>
      <c r="AO24" s="219"/>
      <c r="AP24" s="219"/>
      <c r="AQ24" s="219"/>
      <c r="AR24" s="219"/>
      <c r="AS24" s="219"/>
      <c r="AT24" s="219"/>
      <c r="AU24" s="219"/>
      <c r="AV24" s="219"/>
      <c r="AW24" s="219"/>
      <c r="AX24" s="219"/>
      <c r="AY24" s="219"/>
      <c r="AZ24" s="219"/>
      <c r="BA24" s="219"/>
      <c r="BB24" s="219"/>
      <c r="BC24" s="219"/>
      <c r="BD24" s="219"/>
      <c r="BE24" s="219"/>
      <c r="BF24" s="219"/>
      <c r="BG24" s="219"/>
      <c r="BH24" s="219"/>
      <c r="BI24" s="219"/>
      <c r="BJ24" s="219"/>
      <c r="BK24" s="219"/>
      <c r="BL24" s="219"/>
      <c r="BM24" s="219"/>
      <c r="BN24" s="219"/>
      <c r="BO24" s="219"/>
      <c r="BP24" s="219"/>
      <c r="BQ24" s="219"/>
      <c r="BR24" s="219"/>
      <c r="BS24" s="219"/>
      <c r="BT24" s="219"/>
      <c r="BU24" s="219"/>
      <c r="BV24" s="219"/>
      <c r="BW24" s="219"/>
      <c r="BX24" s="219"/>
      <c r="BY24" s="219"/>
      <c r="BZ24" s="219"/>
      <c r="CA24" s="219"/>
      <c r="CB24" s="219"/>
      <c r="CC24" s="219"/>
      <c r="CD24" s="219"/>
      <c r="CE24" s="219"/>
      <c r="CF24" s="219"/>
      <c r="CG24" s="219"/>
    </row>
    <row r="25" spans="1:86" ht="9" customHeight="1">
      <c r="A25" s="180" t="s">
        <v>223</v>
      </c>
      <c r="B25" s="180"/>
      <c r="C25" s="200" t="s">
        <v>225</v>
      </c>
      <c r="D25" s="200"/>
      <c r="E25" s="200"/>
      <c r="F25" s="200"/>
      <c r="G25" s="211" t="s">
        <v>226</v>
      </c>
      <c r="H25" s="211"/>
      <c r="I25" s="211"/>
      <c r="J25" s="211">
        <v>1</v>
      </c>
      <c r="K25" s="211"/>
      <c r="L25" s="211"/>
      <c r="M25" s="211"/>
      <c r="N25" s="220"/>
      <c r="O25" s="226"/>
      <c r="P25" s="226"/>
      <c r="Q25" s="226"/>
      <c r="R25" s="226"/>
      <c r="S25" s="232"/>
      <c r="T25" s="220"/>
      <c r="U25" s="226"/>
      <c r="V25" s="226"/>
      <c r="W25" s="226"/>
      <c r="X25" s="226"/>
      <c r="Y25" s="232"/>
      <c r="Z25" s="220"/>
      <c r="AA25" s="226"/>
      <c r="AB25" s="226"/>
      <c r="AC25" s="226"/>
      <c r="AD25" s="226"/>
      <c r="AE25" s="232"/>
      <c r="AF25" s="220"/>
      <c r="AG25" s="226"/>
      <c r="AH25" s="226"/>
      <c r="AI25" s="226"/>
      <c r="AJ25" s="226"/>
      <c r="AK25" s="232"/>
      <c r="AL25" s="220"/>
      <c r="AM25" s="226"/>
      <c r="AN25" s="226"/>
      <c r="AO25" s="226"/>
      <c r="AP25" s="226"/>
      <c r="AQ25" s="232"/>
      <c r="AR25" s="220"/>
      <c r="AS25" s="226"/>
      <c r="AT25" s="226"/>
      <c r="AU25" s="226"/>
      <c r="AV25" s="226"/>
      <c r="AW25" s="232"/>
      <c r="AX25" s="220"/>
      <c r="AY25" s="226"/>
      <c r="AZ25" s="226"/>
      <c r="BA25" s="226"/>
      <c r="BB25" s="226"/>
      <c r="BC25" s="232"/>
      <c r="BD25" s="220"/>
      <c r="BE25" s="226"/>
      <c r="BF25" s="226"/>
      <c r="BG25" s="226"/>
      <c r="BH25" s="226"/>
      <c r="BI25" s="232"/>
      <c r="BJ25" s="220"/>
      <c r="BK25" s="226"/>
      <c r="BL25" s="226"/>
      <c r="BM25" s="226"/>
      <c r="BN25" s="226"/>
      <c r="BO25" s="232"/>
      <c r="BP25" s="220"/>
      <c r="BQ25" s="226"/>
      <c r="BR25" s="226"/>
      <c r="BS25" s="226"/>
      <c r="BT25" s="226"/>
      <c r="BU25" s="232"/>
      <c r="BV25" s="220"/>
      <c r="BW25" s="226"/>
      <c r="BX25" s="226"/>
      <c r="BY25" s="226"/>
      <c r="BZ25" s="226"/>
      <c r="CA25" s="232"/>
      <c r="CB25" s="220"/>
      <c r="CC25" s="226"/>
      <c r="CD25" s="226"/>
      <c r="CE25" s="226"/>
      <c r="CF25" s="226"/>
      <c r="CG25" s="266"/>
      <c r="CH25" s="192"/>
    </row>
    <row r="26" spans="1:86" ht="9" customHeight="1">
      <c r="A26" s="180"/>
      <c r="B26" s="180"/>
      <c r="C26" s="200"/>
      <c r="D26" s="200"/>
      <c r="E26" s="200"/>
      <c r="F26" s="200"/>
      <c r="G26" s="211"/>
      <c r="H26" s="211"/>
      <c r="I26" s="211"/>
      <c r="J26" s="211"/>
      <c r="K26" s="211"/>
      <c r="L26" s="211"/>
      <c r="M26" s="211"/>
      <c r="N26" s="221"/>
      <c r="O26" s="227"/>
      <c r="P26" s="227"/>
      <c r="Q26" s="227"/>
      <c r="R26" s="227"/>
      <c r="S26" s="233"/>
      <c r="T26" s="221"/>
      <c r="U26" s="227"/>
      <c r="V26" s="225"/>
      <c r="W26" s="225"/>
      <c r="X26" s="225"/>
      <c r="Y26" s="234"/>
      <c r="Z26" s="222"/>
      <c r="AA26" s="225"/>
      <c r="AB26" s="225"/>
      <c r="AC26" s="225"/>
      <c r="AD26" s="225"/>
      <c r="AE26" s="234"/>
      <c r="AF26" s="222"/>
      <c r="AG26" s="225"/>
      <c r="AH26" s="225"/>
      <c r="AI26" s="225"/>
      <c r="AJ26" s="225"/>
      <c r="AK26" s="234"/>
      <c r="AL26" s="222"/>
      <c r="AM26" s="225"/>
      <c r="AN26" s="225"/>
      <c r="AO26" s="225"/>
      <c r="AP26" s="225"/>
      <c r="AQ26" s="234"/>
      <c r="AR26" s="222"/>
      <c r="AS26" s="225"/>
      <c r="AT26" s="225"/>
      <c r="AU26" s="225"/>
      <c r="AV26" s="225"/>
      <c r="AW26" s="234"/>
      <c r="AX26" s="222"/>
      <c r="AY26" s="225"/>
      <c r="AZ26" s="225"/>
      <c r="BA26" s="225"/>
      <c r="BB26" s="225"/>
      <c r="BC26" s="234"/>
      <c r="BD26" s="222"/>
      <c r="BE26" s="225"/>
      <c r="BF26" s="225"/>
      <c r="BG26" s="225"/>
      <c r="BH26" s="225"/>
      <c r="BI26" s="234"/>
      <c r="BJ26" s="222"/>
      <c r="BK26" s="225"/>
      <c r="BL26" s="225"/>
      <c r="BM26" s="225"/>
      <c r="BN26" s="225"/>
      <c r="BO26" s="234"/>
      <c r="BP26" s="222"/>
      <c r="BQ26" s="225"/>
      <c r="BR26" s="225"/>
      <c r="BS26" s="225"/>
      <c r="BT26" s="225"/>
      <c r="BU26" s="234"/>
      <c r="BV26" s="222"/>
      <c r="BW26" s="225"/>
      <c r="BX26" s="225"/>
      <c r="BY26" s="225"/>
      <c r="BZ26" s="225"/>
      <c r="CA26" s="234"/>
      <c r="CB26" s="222"/>
      <c r="CC26" s="225"/>
      <c r="CD26" s="225"/>
      <c r="CE26" s="225"/>
      <c r="CF26" s="225"/>
      <c r="CG26" s="267"/>
      <c r="CH26" s="192"/>
    </row>
    <row r="27" spans="1:86" ht="9" customHeight="1">
      <c r="A27" s="180"/>
      <c r="B27" s="180"/>
      <c r="C27" s="200"/>
      <c r="D27" s="200"/>
      <c r="E27" s="200"/>
      <c r="F27" s="200"/>
      <c r="G27" s="211"/>
      <c r="H27" s="211"/>
      <c r="I27" s="211"/>
      <c r="J27" s="211"/>
      <c r="K27" s="211"/>
      <c r="L27" s="211"/>
      <c r="M27" s="211"/>
      <c r="N27" s="222"/>
      <c r="O27" s="225"/>
      <c r="P27" s="225"/>
      <c r="Q27" s="225"/>
      <c r="R27" s="225"/>
      <c r="S27" s="234"/>
      <c r="T27" s="222"/>
      <c r="U27" s="225"/>
      <c r="V27" s="225"/>
      <c r="W27" s="225"/>
      <c r="X27" s="225"/>
      <c r="Y27" s="234"/>
      <c r="Z27" s="222"/>
      <c r="AA27" s="225"/>
      <c r="AB27" s="225"/>
      <c r="AC27" s="225"/>
      <c r="AD27" s="225"/>
      <c r="AE27" s="234"/>
      <c r="AF27" s="222"/>
      <c r="AG27" s="225"/>
      <c r="AH27" s="225"/>
      <c r="AI27" s="225"/>
      <c r="AJ27" s="225"/>
      <c r="AK27" s="234"/>
      <c r="AL27" s="222"/>
      <c r="AM27" s="225"/>
      <c r="AN27" s="225"/>
      <c r="AO27" s="225"/>
      <c r="AP27" s="225"/>
      <c r="AQ27" s="234"/>
      <c r="AR27" s="222"/>
      <c r="AS27" s="225"/>
      <c r="AT27" s="225"/>
      <c r="AU27" s="225"/>
      <c r="AV27" s="225"/>
      <c r="AW27" s="234"/>
      <c r="AX27" s="222"/>
      <c r="AY27" s="225"/>
      <c r="AZ27" s="225"/>
      <c r="BA27" s="225"/>
      <c r="BB27" s="225"/>
      <c r="BC27" s="234"/>
      <c r="BD27" s="222"/>
      <c r="BE27" s="225"/>
      <c r="BF27" s="225"/>
      <c r="BG27" s="225"/>
      <c r="BH27" s="225"/>
      <c r="BI27" s="234"/>
      <c r="BJ27" s="222"/>
      <c r="BK27" s="225"/>
      <c r="BL27" s="225"/>
      <c r="BM27" s="225"/>
      <c r="BN27" s="225"/>
      <c r="BO27" s="234"/>
      <c r="BP27" s="222"/>
      <c r="BQ27" s="225"/>
      <c r="BR27" s="225"/>
      <c r="BS27" s="225"/>
      <c r="BT27" s="225"/>
      <c r="BU27" s="234"/>
      <c r="BV27" s="222"/>
      <c r="BW27" s="225"/>
      <c r="BX27" s="225"/>
      <c r="BY27" s="225"/>
      <c r="BZ27" s="225"/>
      <c r="CA27" s="234"/>
      <c r="CB27" s="222"/>
      <c r="CC27" s="225"/>
      <c r="CD27" s="225"/>
      <c r="CE27" s="225"/>
      <c r="CF27" s="225"/>
      <c r="CG27" s="267"/>
      <c r="CH27" s="192"/>
    </row>
    <row r="28" spans="1:86" s="178" customFormat="1" ht="9" customHeight="1">
      <c r="A28" s="180" t="s">
        <v>223</v>
      </c>
      <c r="B28" s="180"/>
      <c r="C28" s="200" t="s">
        <v>225</v>
      </c>
      <c r="D28" s="200"/>
      <c r="E28" s="200"/>
      <c r="F28" s="200"/>
      <c r="G28" s="211" t="s">
        <v>226</v>
      </c>
      <c r="H28" s="211"/>
      <c r="I28" s="211"/>
      <c r="J28" s="211">
        <v>1</v>
      </c>
      <c r="K28" s="211"/>
      <c r="L28" s="211"/>
      <c r="M28" s="211"/>
      <c r="N28" s="220"/>
      <c r="O28" s="226"/>
      <c r="P28" s="226"/>
      <c r="Q28" s="226"/>
      <c r="R28" s="226"/>
      <c r="S28" s="232"/>
      <c r="T28" s="220"/>
      <c r="U28" s="226"/>
      <c r="V28" s="226"/>
      <c r="W28" s="226"/>
      <c r="X28" s="226"/>
      <c r="Y28" s="232"/>
      <c r="Z28" s="220"/>
      <c r="AA28" s="226"/>
      <c r="AB28" s="226"/>
      <c r="AC28" s="226"/>
      <c r="AD28" s="226"/>
      <c r="AE28" s="232"/>
      <c r="AF28" s="220"/>
      <c r="AG28" s="226"/>
      <c r="AH28" s="226"/>
      <c r="AI28" s="226"/>
      <c r="AJ28" s="226"/>
      <c r="AK28" s="232"/>
      <c r="AL28" s="220"/>
      <c r="AM28" s="226"/>
      <c r="AN28" s="226"/>
      <c r="AO28" s="226"/>
      <c r="AP28" s="226"/>
      <c r="AQ28" s="232"/>
      <c r="AR28" s="220"/>
      <c r="AS28" s="226"/>
      <c r="AT28" s="226"/>
      <c r="AU28" s="226"/>
      <c r="AV28" s="226"/>
      <c r="AW28" s="232"/>
      <c r="AX28" s="220"/>
      <c r="AY28" s="226"/>
      <c r="AZ28" s="226"/>
      <c r="BA28" s="226"/>
      <c r="BB28" s="226"/>
      <c r="BC28" s="232"/>
      <c r="BD28" s="220"/>
      <c r="BE28" s="226"/>
      <c r="BF28" s="226"/>
      <c r="BG28" s="226"/>
      <c r="BH28" s="226"/>
      <c r="BI28" s="232"/>
      <c r="BJ28" s="220"/>
      <c r="BK28" s="226"/>
      <c r="BL28" s="226"/>
      <c r="BM28" s="226"/>
      <c r="BN28" s="226"/>
      <c r="BO28" s="232"/>
      <c r="BP28" s="220"/>
      <c r="BQ28" s="226"/>
      <c r="BR28" s="226"/>
      <c r="BS28" s="226"/>
      <c r="BT28" s="226"/>
      <c r="BU28" s="232"/>
      <c r="BV28" s="220"/>
      <c r="BW28" s="226"/>
      <c r="BX28" s="226"/>
      <c r="BY28" s="226"/>
      <c r="BZ28" s="226"/>
      <c r="CA28" s="232"/>
      <c r="CB28" s="220"/>
      <c r="CC28" s="226"/>
      <c r="CD28" s="226"/>
      <c r="CE28" s="226"/>
      <c r="CF28" s="226"/>
      <c r="CG28" s="266"/>
    </row>
    <row r="29" spans="1:86" ht="9" customHeight="1">
      <c r="A29" s="180"/>
      <c r="B29" s="180"/>
      <c r="C29" s="200"/>
      <c r="D29" s="200"/>
      <c r="E29" s="200"/>
      <c r="F29" s="200"/>
      <c r="G29" s="211"/>
      <c r="H29" s="211"/>
      <c r="I29" s="211"/>
      <c r="J29" s="211"/>
      <c r="K29" s="211"/>
      <c r="L29" s="211"/>
      <c r="M29" s="211"/>
      <c r="N29" s="222"/>
      <c r="O29" s="225"/>
      <c r="P29" s="225"/>
      <c r="Q29" s="225"/>
      <c r="R29" s="225"/>
      <c r="S29" s="234"/>
      <c r="T29" s="222"/>
      <c r="U29" s="225"/>
      <c r="V29" s="227"/>
      <c r="W29" s="227"/>
      <c r="X29" s="227"/>
      <c r="Y29" s="233"/>
      <c r="Z29" s="221"/>
      <c r="AA29" s="227"/>
      <c r="AB29" s="225"/>
      <c r="AC29" s="225"/>
      <c r="AD29" s="225"/>
      <c r="AE29" s="234"/>
      <c r="AF29" s="222"/>
      <c r="AG29" s="225"/>
      <c r="AH29" s="225"/>
      <c r="AI29" s="225"/>
      <c r="AJ29" s="225"/>
      <c r="AK29" s="234"/>
      <c r="AL29" s="222"/>
      <c r="AM29" s="225"/>
      <c r="AN29" s="225"/>
      <c r="AO29" s="225"/>
      <c r="AP29" s="225"/>
      <c r="AQ29" s="234"/>
      <c r="AR29" s="222"/>
      <c r="AS29" s="225"/>
      <c r="AT29" s="225"/>
      <c r="AU29" s="225"/>
      <c r="AV29" s="225"/>
      <c r="AW29" s="234"/>
      <c r="AX29" s="222"/>
      <c r="AY29" s="225"/>
      <c r="AZ29" s="225"/>
      <c r="BA29" s="225"/>
      <c r="BB29" s="225"/>
      <c r="BC29" s="234"/>
      <c r="BD29" s="222"/>
      <c r="BE29" s="225"/>
      <c r="BF29" s="225"/>
      <c r="BG29" s="225"/>
      <c r="BH29" s="225"/>
      <c r="BI29" s="234"/>
      <c r="BJ29" s="222"/>
      <c r="BK29" s="225"/>
      <c r="BL29" s="225"/>
      <c r="BM29" s="225"/>
      <c r="BN29" s="225"/>
      <c r="BO29" s="234"/>
      <c r="BP29" s="222"/>
      <c r="BQ29" s="225"/>
      <c r="BR29" s="225"/>
      <c r="BS29" s="225"/>
      <c r="BT29" s="225"/>
      <c r="BU29" s="234"/>
      <c r="BV29" s="222"/>
      <c r="BW29" s="225"/>
      <c r="BX29" s="225"/>
      <c r="BY29" s="225"/>
      <c r="BZ29" s="225"/>
      <c r="CA29" s="234"/>
      <c r="CB29" s="222"/>
      <c r="CC29" s="225"/>
      <c r="CD29" s="225"/>
      <c r="CE29" s="225"/>
      <c r="CF29" s="225"/>
      <c r="CG29" s="267"/>
      <c r="CH29" s="192"/>
    </row>
    <row r="30" spans="1:86" ht="9" customHeight="1">
      <c r="A30" s="180"/>
      <c r="B30" s="180"/>
      <c r="C30" s="200"/>
      <c r="D30" s="200"/>
      <c r="E30" s="200"/>
      <c r="F30" s="200"/>
      <c r="G30" s="211"/>
      <c r="H30" s="211"/>
      <c r="I30" s="211"/>
      <c r="J30" s="211"/>
      <c r="K30" s="211"/>
      <c r="L30" s="211"/>
      <c r="M30" s="211"/>
      <c r="N30" s="223"/>
      <c r="O30" s="228"/>
      <c r="P30" s="228"/>
      <c r="Q30" s="228"/>
      <c r="R30" s="228"/>
      <c r="S30" s="235"/>
      <c r="T30" s="223"/>
      <c r="U30" s="228"/>
      <c r="V30" s="228"/>
      <c r="W30" s="228"/>
      <c r="X30" s="228"/>
      <c r="Y30" s="235"/>
      <c r="Z30" s="223"/>
      <c r="AA30" s="228"/>
      <c r="AB30" s="228"/>
      <c r="AC30" s="228"/>
      <c r="AD30" s="228"/>
      <c r="AE30" s="235"/>
      <c r="AF30" s="223"/>
      <c r="AG30" s="228"/>
      <c r="AH30" s="228"/>
      <c r="AI30" s="228"/>
      <c r="AJ30" s="228"/>
      <c r="AK30" s="235"/>
      <c r="AL30" s="223"/>
      <c r="AM30" s="228"/>
      <c r="AN30" s="228"/>
      <c r="AO30" s="228"/>
      <c r="AP30" s="228"/>
      <c r="AQ30" s="235"/>
      <c r="AR30" s="223"/>
      <c r="AS30" s="228"/>
      <c r="AT30" s="228"/>
      <c r="AU30" s="228"/>
      <c r="AV30" s="228"/>
      <c r="AW30" s="235"/>
      <c r="AX30" s="223"/>
      <c r="AY30" s="228"/>
      <c r="AZ30" s="228"/>
      <c r="BA30" s="228"/>
      <c r="BB30" s="228"/>
      <c r="BC30" s="235"/>
      <c r="BD30" s="223"/>
      <c r="BE30" s="228"/>
      <c r="BF30" s="228"/>
      <c r="BG30" s="228"/>
      <c r="BH30" s="228"/>
      <c r="BI30" s="235"/>
      <c r="BJ30" s="223"/>
      <c r="BK30" s="228"/>
      <c r="BL30" s="228"/>
      <c r="BM30" s="228"/>
      <c r="BN30" s="228"/>
      <c r="BO30" s="235"/>
      <c r="BP30" s="223"/>
      <c r="BQ30" s="228"/>
      <c r="BR30" s="228"/>
      <c r="BS30" s="228"/>
      <c r="BT30" s="228"/>
      <c r="BU30" s="235"/>
      <c r="BV30" s="223"/>
      <c r="BW30" s="228"/>
      <c r="BX30" s="228"/>
      <c r="BY30" s="228"/>
      <c r="BZ30" s="228"/>
      <c r="CA30" s="235"/>
      <c r="CB30" s="223"/>
      <c r="CC30" s="228"/>
      <c r="CD30" s="228"/>
      <c r="CE30" s="228"/>
      <c r="CF30" s="228"/>
      <c r="CG30" s="268"/>
      <c r="CH30" s="192"/>
    </row>
    <row r="31" spans="1:86" ht="9" customHeight="1">
      <c r="A31" s="180" t="s">
        <v>223</v>
      </c>
      <c r="B31" s="180"/>
      <c r="C31" s="200" t="s">
        <v>225</v>
      </c>
      <c r="D31" s="200"/>
      <c r="E31" s="200"/>
      <c r="F31" s="200"/>
      <c r="G31" s="211" t="s">
        <v>226</v>
      </c>
      <c r="H31" s="211"/>
      <c r="I31" s="211"/>
      <c r="J31" s="211">
        <v>1</v>
      </c>
      <c r="K31" s="211"/>
      <c r="L31" s="211"/>
      <c r="M31" s="211"/>
      <c r="N31" s="220"/>
      <c r="O31" s="226"/>
      <c r="P31" s="226"/>
      <c r="Q31" s="226"/>
      <c r="R31" s="226"/>
      <c r="S31" s="232"/>
      <c r="T31" s="220"/>
      <c r="U31" s="226"/>
      <c r="V31" s="226"/>
      <c r="W31" s="226"/>
      <c r="X31" s="226"/>
      <c r="Y31" s="232"/>
      <c r="Z31" s="220"/>
      <c r="AA31" s="226"/>
      <c r="AB31" s="226"/>
      <c r="AC31" s="226"/>
      <c r="AD31" s="226"/>
      <c r="AE31" s="232"/>
      <c r="AF31" s="220"/>
      <c r="AG31" s="226"/>
      <c r="AH31" s="226"/>
      <c r="AI31" s="226"/>
      <c r="AJ31" s="226"/>
      <c r="AK31" s="232"/>
      <c r="AL31" s="220"/>
      <c r="AM31" s="226"/>
      <c r="AN31" s="226"/>
      <c r="AO31" s="226"/>
      <c r="AP31" s="226"/>
      <c r="AQ31" s="232"/>
      <c r="AR31" s="220"/>
      <c r="AS31" s="226"/>
      <c r="AT31" s="226"/>
      <c r="AU31" s="226"/>
      <c r="AV31" s="226"/>
      <c r="AW31" s="232"/>
      <c r="AX31" s="220"/>
      <c r="AY31" s="226"/>
      <c r="AZ31" s="226"/>
      <c r="BA31" s="226"/>
      <c r="BB31" s="226"/>
      <c r="BC31" s="232"/>
      <c r="BD31" s="220"/>
      <c r="BE31" s="226"/>
      <c r="BF31" s="226"/>
      <c r="BG31" s="226"/>
      <c r="BH31" s="226"/>
      <c r="BI31" s="232"/>
      <c r="BJ31" s="220"/>
      <c r="BK31" s="226"/>
      <c r="BL31" s="226"/>
      <c r="BM31" s="226"/>
      <c r="BN31" s="226"/>
      <c r="BO31" s="232"/>
      <c r="BP31" s="220"/>
      <c r="BQ31" s="226"/>
      <c r="BR31" s="226"/>
      <c r="BS31" s="226"/>
      <c r="BT31" s="226"/>
      <c r="BU31" s="232"/>
      <c r="BV31" s="220"/>
      <c r="BW31" s="226"/>
      <c r="BX31" s="226"/>
      <c r="BY31" s="226"/>
      <c r="BZ31" s="226"/>
      <c r="CA31" s="232"/>
      <c r="CB31" s="220"/>
      <c r="CC31" s="226"/>
      <c r="CD31" s="226"/>
      <c r="CE31" s="226"/>
      <c r="CF31" s="226"/>
      <c r="CG31" s="266"/>
      <c r="CH31" s="192"/>
    </row>
    <row r="32" spans="1:86" ht="9" customHeight="1">
      <c r="A32" s="180"/>
      <c r="B32" s="180"/>
      <c r="C32" s="200"/>
      <c r="D32" s="200"/>
      <c r="E32" s="200"/>
      <c r="F32" s="200"/>
      <c r="G32" s="211"/>
      <c r="H32" s="211"/>
      <c r="I32" s="211"/>
      <c r="J32" s="211"/>
      <c r="K32" s="211"/>
      <c r="L32" s="211"/>
      <c r="M32" s="211"/>
      <c r="N32" s="222"/>
      <c r="O32" s="225"/>
      <c r="P32" s="225"/>
      <c r="Q32" s="225"/>
      <c r="R32" s="225"/>
      <c r="S32" s="234"/>
      <c r="T32" s="222"/>
      <c r="U32" s="225"/>
      <c r="V32" s="225"/>
      <c r="W32" s="225"/>
      <c r="X32" s="225"/>
      <c r="Y32" s="234"/>
      <c r="Z32" s="222"/>
      <c r="AA32" s="225"/>
      <c r="AB32" s="227"/>
      <c r="AC32" s="227"/>
      <c r="AD32" s="227"/>
      <c r="AE32" s="233"/>
      <c r="AF32" s="221"/>
      <c r="AG32" s="227"/>
      <c r="AH32" s="227"/>
      <c r="AI32" s="227"/>
      <c r="AJ32" s="227"/>
      <c r="AK32" s="233"/>
      <c r="AL32" s="221"/>
      <c r="AM32" s="227"/>
      <c r="AN32" s="227"/>
      <c r="AO32" s="227"/>
      <c r="AP32" s="227"/>
      <c r="AQ32" s="233"/>
      <c r="AR32" s="221"/>
      <c r="AS32" s="227"/>
      <c r="AT32" s="227"/>
      <c r="AU32" s="227"/>
      <c r="AV32" s="227"/>
      <c r="AW32" s="233"/>
      <c r="AX32" s="221"/>
      <c r="AY32" s="227"/>
      <c r="AZ32" s="227"/>
      <c r="BA32" s="227"/>
      <c r="BB32" s="225"/>
      <c r="BC32" s="234"/>
      <c r="BD32" s="222"/>
      <c r="BE32" s="225"/>
      <c r="BF32" s="225"/>
      <c r="BG32" s="225"/>
      <c r="BH32" s="225"/>
      <c r="BI32" s="234"/>
      <c r="BJ32" s="222"/>
      <c r="BK32" s="225"/>
      <c r="BL32" s="225"/>
      <c r="BM32" s="225"/>
      <c r="BN32" s="225"/>
      <c r="BO32" s="234"/>
      <c r="BP32" s="222"/>
      <c r="BQ32" s="225"/>
      <c r="BR32" s="225"/>
      <c r="BS32" s="225"/>
      <c r="BT32" s="225"/>
      <c r="BU32" s="234"/>
      <c r="BV32" s="222"/>
      <c r="BW32" s="225"/>
      <c r="BX32" s="225"/>
      <c r="BY32" s="225"/>
      <c r="BZ32" s="225"/>
      <c r="CA32" s="234"/>
      <c r="CB32" s="222"/>
      <c r="CC32" s="225"/>
      <c r="CD32" s="225"/>
      <c r="CE32" s="225"/>
      <c r="CF32" s="225"/>
      <c r="CG32" s="267"/>
      <c r="CH32" s="192"/>
    </row>
    <row r="33" spans="1:86" ht="9" customHeight="1">
      <c r="A33" s="180"/>
      <c r="B33" s="180"/>
      <c r="C33" s="200"/>
      <c r="D33" s="200"/>
      <c r="E33" s="200"/>
      <c r="F33" s="200"/>
      <c r="G33" s="211"/>
      <c r="H33" s="211"/>
      <c r="I33" s="211"/>
      <c r="J33" s="211"/>
      <c r="K33" s="211"/>
      <c r="L33" s="211"/>
      <c r="M33" s="211"/>
      <c r="N33" s="222"/>
      <c r="O33" s="225"/>
      <c r="P33" s="225"/>
      <c r="Q33" s="225"/>
      <c r="R33" s="225"/>
      <c r="S33" s="234"/>
      <c r="T33" s="222"/>
      <c r="U33" s="225"/>
      <c r="V33" s="225"/>
      <c r="W33" s="225"/>
      <c r="X33" s="225"/>
      <c r="Y33" s="234"/>
      <c r="Z33" s="222"/>
      <c r="AA33" s="225"/>
      <c r="AB33" s="225"/>
      <c r="AC33" s="225"/>
      <c r="AD33" s="225"/>
      <c r="AE33" s="234"/>
      <c r="AF33" s="222"/>
      <c r="AG33" s="225"/>
      <c r="AH33" s="225"/>
      <c r="AI33" s="225"/>
      <c r="AJ33" s="225"/>
      <c r="AK33" s="234"/>
      <c r="AL33" s="222"/>
      <c r="AM33" s="225"/>
      <c r="AN33" s="225"/>
      <c r="AO33" s="225"/>
      <c r="AP33" s="225"/>
      <c r="AQ33" s="234"/>
      <c r="AR33" s="222"/>
      <c r="AS33" s="225"/>
      <c r="AT33" s="225"/>
      <c r="AU33" s="225"/>
      <c r="AV33" s="225"/>
      <c r="AW33" s="234"/>
      <c r="AX33" s="222"/>
      <c r="AY33" s="225"/>
      <c r="AZ33" s="225"/>
      <c r="BA33" s="225"/>
      <c r="BB33" s="225"/>
      <c r="BC33" s="234"/>
      <c r="BD33" s="222"/>
      <c r="BE33" s="225"/>
      <c r="BF33" s="225"/>
      <c r="BG33" s="225"/>
      <c r="BH33" s="225"/>
      <c r="BI33" s="234"/>
      <c r="BJ33" s="222"/>
      <c r="BK33" s="225"/>
      <c r="BL33" s="225"/>
      <c r="BM33" s="225"/>
      <c r="BN33" s="225"/>
      <c r="BO33" s="234"/>
      <c r="BP33" s="222"/>
      <c r="BQ33" s="225"/>
      <c r="BR33" s="225"/>
      <c r="BS33" s="225"/>
      <c r="BT33" s="225"/>
      <c r="BU33" s="234"/>
      <c r="BV33" s="222"/>
      <c r="BW33" s="225"/>
      <c r="BX33" s="225"/>
      <c r="BY33" s="225"/>
      <c r="BZ33" s="225"/>
      <c r="CA33" s="234"/>
      <c r="CB33" s="222"/>
      <c r="CC33" s="225"/>
      <c r="CD33" s="225"/>
      <c r="CE33" s="225"/>
      <c r="CF33" s="225"/>
      <c r="CG33" s="267"/>
      <c r="CH33" s="192"/>
    </row>
    <row r="34" spans="1:86" ht="9" customHeight="1">
      <c r="A34" s="180" t="s">
        <v>223</v>
      </c>
      <c r="B34" s="180"/>
      <c r="C34" s="200" t="s">
        <v>225</v>
      </c>
      <c r="D34" s="200"/>
      <c r="E34" s="200"/>
      <c r="F34" s="200"/>
      <c r="G34" s="211" t="s">
        <v>226</v>
      </c>
      <c r="H34" s="211"/>
      <c r="I34" s="211"/>
      <c r="J34" s="211">
        <v>1</v>
      </c>
      <c r="K34" s="211"/>
      <c r="L34" s="211"/>
      <c r="M34" s="211"/>
      <c r="N34" s="220"/>
      <c r="O34" s="226"/>
      <c r="P34" s="226"/>
      <c r="Q34" s="226"/>
      <c r="R34" s="226"/>
      <c r="S34" s="232"/>
      <c r="T34" s="220"/>
      <c r="U34" s="226"/>
      <c r="V34" s="226"/>
      <c r="W34" s="226"/>
      <c r="X34" s="226"/>
      <c r="Y34" s="232"/>
      <c r="Z34" s="220"/>
      <c r="AA34" s="226"/>
      <c r="AB34" s="226"/>
      <c r="AC34" s="226"/>
      <c r="AD34" s="226"/>
      <c r="AE34" s="232"/>
      <c r="AF34" s="220"/>
      <c r="AG34" s="226"/>
      <c r="AH34" s="226"/>
      <c r="AI34" s="226"/>
      <c r="AJ34" s="226"/>
      <c r="AK34" s="232"/>
      <c r="AL34" s="220"/>
      <c r="AM34" s="226"/>
      <c r="AN34" s="226"/>
      <c r="AO34" s="226"/>
      <c r="AP34" s="226"/>
      <c r="AQ34" s="232"/>
      <c r="AR34" s="220"/>
      <c r="AS34" s="226"/>
      <c r="AT34" s="226"/>
      <c r="AU34" s="226"/>
      <c r="AV34" s="226"/>
      <c r="AW34" s="232"/>
      <c r="AX34" s="220"/>
      <c r="AY34" s="226"/>
      <c r="AZ34" s="226"/>
      <c r="BA34" s="226"/>
      <c r="BB34" s="226"/>
      <c r="BC34" s="232"/>
      <c r="BD34" s="220"/>
      <c r="BE34" s="226"/>
      <c r="BF34" s="226"/>
      <c r="BG34" s="226"/>
      <c r="BH34" s="226"/>
      <c r="BI34" s="232"/>
      <c r="BJ34" s="220"/>
      <c r="BK34" s="226"/>
      <c r="BL34" s="226"/>
      <c r="BM34" s="226"/>
      <c r="BN34" s="226"/>
      <c r="BO34" s="232"/>
      <c r="BP34" s="220"/>
      <c r="BQ34" s="226"/>
      <c r="BR34" s="226"/>
      <c r="BS34" s="226"/>
      <c r="BT34" s="226"/>
      <c r="BU34" s="232"/>
      <c r="BV34" s="220"/>
      <c r="BW34" s="226"/>
      <c r="BX34" s="226"/>
      <c r="BY34" s="226"/>
      <c r="BZ34" s="226"/>
      <c r="CA34" s="232"/>
      <c r="CB34" s="220"/>
      <c r="CC34" s="226"/>
      <c r="CD34" s="226"/>
      <c r="CE34" s="226"/>
      <c r="CF34" s="226"/>
      <c r="CG34" s="266"/>
      <c r="CH34" s="192"/>
    </row>
    <row r="35" spans="1:86" ht="9" customHeight="1">
      <c r="A35" s="180"/>
      <c r="B35" s="180"/>
      <c r="C35" s="200"/>
      <c r="D35" s="200"/>
      <c r="E35" s="200"/>
      <c r="F35" s="200"/>
      <c r="G35" s="211"/>
      <c r="H35" s="211"/>
      <c r="I35" s="211"/>
      <c r="J35" s="211"/>
      <c r="K35" s="211"/>
      <c r="L35" s="211"/>
      <c r="M35" s="211"/>
      <c r="N35" s="222"/>
      <c r="O35" s="225"/>
      <c r="P35" s="225"/>
      <c r="Q35" s="225"/>
      <c r="R35" s="225"/>
      <c r="S35" s="234"/>
      <c r="T35" s="222"/>
      <c r="U35" s="225"/>
      <c r="V35" s="227"/>
      <c r="W35" s="227"/>
      <c r="X35" s="227"/>
      <c r="Y35" s="233"/>
      <c r="Z35" s="221"/>
      <c r="AA35" s="227"/>
      <c r="AB35" s="227"/>
      <c r="AC35" s="227"/>
      <c r="AD35" s="225"/>
      <c r="AE35" s="234"/>
      <c r="AF35" s="222"/>
      <c r="AG35" s="225"/>
      <c r="AH35" s="225"/>
      <c r="AI35" s="225"/>
      <c r="AJ35" s="225"/>
      <c r="AK35" s="234"/>
      <c r="AL35" s="222"/>
      <c r="AM35" s="225"/>
      <c r="AN35" s="225"/>
      <c r="AO35" s="225"/>
      <c r="AP35" s="225"/>
      <c r="AQ35" s="234"/>
      <c r="AR35" s="222"/>
      <c r="AS35" s="225"/>
      <c r="AT35" s="225"/>
      <c r="AU35" s="225"/>
      <c r="AV35" s="225"/>
      <c r="AW35" s="234"/>
      <c r="AX35" s="222"/>
      <c r="AY35" s="225"/>
      <c r="AZ35" s="225"/>
      <c r="BA35" s="225"/>
      <c r="BB35" s="225"/>
      <c r="BC35" s="234"/>
      <c r="BD35" s="222"/>
      <c r="BE35" s="225"/>
      <c r="BF35" s="225"/>
      <c r="BG35" s="225"/>
      <c r="BH35" s="225"/>
      <c r="BI35" s="234"/>
      <c r="BJ35" s="222"/>
      <c r="BK35" s="225"/>
      <c r="BL35" s="225"/>
      <c r="BM35" s="225"/>
      <c r="BN35" s="225"/>
      <c r="BO35" s="234"/>
      <c r="BP35" s="222"/>
      <c r="BQ35" s="225"/>
      <c r="BR35" s="225"/>
      <c r="BS35" s="225"/>
      <c r="BT35" s="225"/>
      <c r="BU35" s="234"/>
      <c r="BV35" s="222"/>
      <c r="BW35" s="225"/>
      <c r="BX35" s="225"/>
      <c r="BY35" s="225"/>
      <c r="BZ35" s="225"/>
      <c r="CA35" s="234"/>
      <c r="CB35" s="222"/>
      <c r="CC35" s="225"/>
      <c r="CD35" s="225"/>
      <c r="CE35" s="225"/>
      <c r="CF35" s="225"/>
      <c r="CG35" s="267"/>
      <c r="CH35" s="192"/>
    </row>
    <row r="36" spans="1:86" ht="9" customHeight="1">
      <c r="A36" s="180"/>
      <c r="B36" s="180"/>
      <c r="C36" s="200"/>
      <c r="D36" s="200"/>
      <c r="E36" s="200"/>
      <c r="F36" s="200"/>
      <c r="G36" s="211"/>
      <c r="H36" s="211"/>
      <c r="I36" s="211"/>
      <c r="J36" s="211"/>
      <c r="K36" s="211"/>
      <c r="L36" s="211"/>
      <c r="M36" s="211"/>
      <c r="N36" s="223"/>
      <c r="O36" s="228"/>
      <c r="P36" s="228"/>
      <c r="Q36" s="228"/>
      <c r="R36" s="228"/>
      <c r="S36" s="235"/>
      <c r="T36" s="223"/>
      <c r="U36" s="228"/>
      <c r="V36" s="228"/>
      <c r="W36" s="228"/>
      <c r="X36" s="228"/>
      <c r="Y36" s="235"/>
      <c r="Z36" s="223"/>
      <c r="AA36" s="228"/>
      <c r="AB36" s="228"/>
      <c r="AC36" s="228"/>
      <c r="AD36" s="228"/>
      <c r="AE36" s="235"/>
      <c r="AF36" s="223"/>
      <c r="AG36" s="228"/>
      <c r="AH36" s="228"/>
      <c r="AI36" s="228"/>
      <c r="AJ36" s="228"/>
      <c r="AK36" s="235"/>
      <c r="AL36" s="223"/>
      <c r="AM36" s="228"/>
      <c r="AN36" s="228"/>
      <c r="AO36" s="228"/>
      <c r="AP36" s="228"/>
      <c r="AQ36" s="235"/>
      <c r="AR36" s="223"/>
      <c r="AS36" s="228"/>
      <c r="AT36" s="228"/>
      <c r="AU36" s="228"/>
      <c r="AV36" s="228"/>
      <c r="AW36" s="235"/>
      <c r="AX36" s="223"/>
      <c r="AY36" s="228"/>
      <c r="AZ36" s="228"/>
      <c r="BA36" s="228"/>
      <c r="BB36" s="228"/>
      <c r="BC36" s="235"/>
      <c r="BD36" s="223"/>
      <c r="BE36" s="228"/>
      <c r="BF36" s="228"/>
      <c r="BG36" s="228"/>
      <c r="BH36" s="228"/>
      <c r="BI36" s="235"/>
      <c r="BJ36" s="223"/>
      <c r="BK36" s="228"/>
      <c r="BL36" s="228"/>
      <c r="BM36" s="228"/>
      <c r="BN36" s="228"/>
      <c r="BO36" s="235"/>
      <c r="BP36" s="223"/>
      <c r="BQ36" s="228"/>
      <c r="BR36" s="228"/>
      <c r="BS36" s="228"/>
      <c r="BT36" s="228"/>
      <c r="BU36" s="235"/>
      <c r="BV36" s="223"/>
      <c r="BW36" s="228"/>
      <c r="BX36" s="228"/>
      <c r="BY36" s="228"/>
      <c r="BZ36" s="228"/>
      <c r="CA36" s="235"/>
      <c r="CB36" s="223"/>
      <c r="CC36" s="228"/>
      <c r="CD36" s="228"/>
      <c r="CE36" s="228"/>
      <c r="CF36" s="228"/>
      <c r="CG36" s="268"/>
      <c r="CH36" s="192"/>
    </row>
    <row r="37" spans="1:86" ht="9" customHeight="1">
      <c r="A37" s="180" t="s">
        <v>223</v>
      </c>
      <c r="B37" s="180"/>
      <c r="C37" s="200" t="s">
        <v>225</v>
      </c>
      <c r="D37" s="200"/>
      <c r="E37" s="200"/>
      <c r="F37" s="200"/>
      <c r="G37" s="211" t="s">
        <v>226</v>
      </c>
      <c r="H37" s="211"/>
      <c r="I37" s="211"/>
      <c r="J37" s="211">
        <v>1</v>
      </c>
      <c r="K37" s="211"/>
      <c r="L37" s="211"/>
      <c r="M37" s="211"/>
      <c r="N37" s="220"/>
      <c r="O37" s="226"/>
      <c r="P37" s="226"/>
      <c r="Q37" s="226"/>
      <c r="R37" s="226"/>
      <c r="S37" s="232"/>
      <c r="T37" s="220"/>
      <c r="U37" s="226"/>
      <c r="V37" s="226"/>
      <c r="W37" s="226"/>
      <c r="X37" s="226"/>
      <c r="Y37" s="232"/>
      <c r="Z37" s="220"/>
      <c r="AA37" s="226"/>
      <c r="AB37" s="226"/>
      <c r="AC37" s="226"/>
      <c r="AD37" s="226"/>
      <c r="AE37" s="232"/>
      <c r="AF37" s="220"/>
      <c r="AG37" s="226"/>
      <c r="AH37" s="226"/>
      <c r="AI37" s="226"/>
      <c r="AJ37" s="226"/>
      <c r="AK37" s="232"/>
      <c r="AL37" s="220"/>
      <c r="AM37" s="226"/>
      <c r="AN37" s="226"/>
      <c r="AO37" s="226"/>
      <c r="AP37" s="226"/>
      <c r="AQ37" s="232"/>
      <c r="AR37" s="220"/>
      <c r="AS37" s="226"/>
      <c r="AT37" s="226"/>
      <c r="AU37" s="226"/>
      <c r="AV37" s="226"/>
      <c r="AW37" s="232"/>
      <c r="AX37" s="220"/>
      <c r="AY37" s="226"/>
      <c r="AZ37" s="226"/>
      <c r="BA37" s="226"/>
      <c r="BB37" s="226"/>
      <c r="BC37" s="232"/>
      <c r="BD37" s="220"/>
      <c r="BE37" s="226"/>
      <c r="BF37" s="226"/>
      <c r="BG37" s="226"/>
      <c r="BH37" s="226"/>
      <c r="BI37" s="232"/>
      <c r="BJ37" s="220"/>
      <c r="BK37" s="226"/>
      <c r="BL37" s="226"/>
      <c r="BM37" s="226"/>
      <c r="BN37" s="226"/>
      <c r="BO37" s="232"/>
      <c r="BP37" s="220"/>
      <c r="BQ37" s="226"/>
      <c r="BR37" s="226"/>
      <c r="BS37" s="226"/>
      <c r="BT37" s="226"/>
      <c r="BU37" s="232"/>
      <c r="BV37" s="220"/>
      <c r="BW37" s="226"/>
      <c r="BX37" s="226"/>
      <c r="BY37" s="226"/>
      <c r="BZ37" s="226"/>
      <c r="CA37" s="232"/>
      <c r="CB37" s="220"/>
      <c r="CC37" s="226"/>
      <c r="CD37" s="226"/>
      <c r="CE37" s="226"/>
      <c r="CF37" s="226"/>
      <c r="CG37" s="266"/>
      <c r="CH37" s="192"/>
    </row>
    <row r="38" spans="1:86" ht="9" customHeight="1">
      <c r="A38" s="180"/>
      <c r="B38" s="180"/>
      <c r="C38" s="200"/>
      <c r="D38" s="200"/>
      <c r="E38" s="200"/>
      <c r="F38" s="200"/>
      <c r="G38" s="211"/>
      <c r="H38" s="211"/>
      <c r="I38" s="211"/>
      <c r="J38" s="211"/>
      <c r="K38" s="211"/>
      <c r="L38" s="211"/>
      <c r="M38" s="211"/>
      <c r="N38" s="222"/>
      <c r="O38" s="225"/>
      <c r="P38" s="227"/>
      <c r="Q38" s="227"/>
      <c r="R38" s="227"/>
      <c r="S38" s="233"/>
      <c r="T38" s="221"/>
      <c r="U38" s="227"/>
      <c r="V38" s="227"/>
      <c r="W38" s="227"/>
      <c r="X38" s="225"/>
      <c r="Y38" s="234"/>
      <c r="Z38" s="222"/>
      <c r="AA38" s="225"/>
      <c r="AB38" s="225"/>
      <c r="AC38" s="225"/>
      <c r="AD38" s="225"/>
      <c r="AE38" s="234"/>
      <c r="AF38" s="222"/>
      <c r="AG38" s="225"/>
      <c r="AH38" s="225"/>
      <c r="AI38" s="225"/>
      <c r="AJ38" s="225"/>
      <c r="AK38" s="234"/>
      <c r="AL38" s="222"/>
      <c r="AM38" s="225"/>
      <c r="AN38" s="225"/>
      <c r="AO38" s="225"/>
      <c r="AP38" s="225"/>
      <c r="AQ38" s="234"/>
      <c r="AR38" s="222"/>
      <c r="AS38" s="225"/>
      <c r="AT38" s="225"/>
      <c r="AU38" s="225"/>
      <c r="AV38" s="225"/>
      <c r="AW38" s="234"/>
      <c r="AX38" s="222"/>
      <c r="AY38" s="225"/>
      <c r="AZ38" s="225"/>
      <c r="BA38" s="225"/>
      <c r="BB38" s="225"/>
      <c r="BC38" s="234"/>
      <c r="BD38" s="222"/>
      <c r="BE38" s="225"/>
      <c r="BF38" s="225"/>
      <c r="BG38" s="225"/>
      <c r="BH38" s="225"/>
      <c r="BI38" s="234"/>
      <c r="BJ38" s="222"/>
      <c r="BK38" s="225"/>
      <c r="BL38" s="225"/>
      <c r="BM38" s="225"/>
      <c r="BN38" s="225"/>
      <c r="BO38" s="234"/>
      <c r="BP38" s="222"/>
      <c r="BQ38" s="225"/>
      <c r="BR38" s="225"/>
      <c r="BS38" s="225"/>
      <c r="BT38" s="225"/>
      <c r="BU38" s="234"/>
      <c r="BV38" s="222"/>
      <c r="BW38" s="225"/>
      <c r="BX38" s="225"/>
      <c r="BY38" s="225"/>
      <c r="BZ38" s="225"/>
      <c r="CA38" s="234"/>
      <c r="CB38" s="222"/>
      <c r="CC38" s="225"/>
      <c r="CD38" s="225"/>
      <c r="CE38" s="225"/>
      <c r="CF38" s="225"/>
      <c r="CG38" s="267"/>
      <c r="CH38" s="192"/>
    </row>
    <row r="39" spans="1:86" ht="9" customHeight="1">
      <c r="A39" s="180"/>
      <c r="B39" s="180"/>
      <c r="C39" s="200"/>
      <c r="D39" s="200"/>
      <c r="E39" s="200"/>
      <c r="F39" s="200"/>
      <c r="G39" s="211"/>
      <c r="H39" s="211"/>
      <c r="I39" s="211"/>
      <c r="J39" s="211"/>
      <c r="K39" s="211"/>
      <c r="L39" s="211"/>
      <c r="M39" s="211"/>
      <c r="N39" s="222"/>
      <c r="O39" s="225"/>
      <c r="P39" s="225"/>
      <c r="Q39" s="225"/>
      <c r="R39" s="225"/>
      <c r="S39" s="234"/>
      <c r="T39" s="222"/>
      <c r="U39" s="225"/>
      <c r="V39" s="225"/>
      <c r="W39" s="225"/>
      <c r="X39" s="225"/>
      <c r="Y39" s="234"/>
      <c r="Z39" s="222"/>
      <c r="AA39" s="225"/>
      <c r="AB39" s="225"/>
      <c r="AC39" s="225"/>
      <c r="AD39" s="225"/>
      <c r="AE39" s="234"/>
      <c r="AF39" s="222"/>
      <c r="AG39" s="225"/>
      <c r="AH39" s="225"/>
      <c r="AI39" s="225"/>
      <c r="AJ39" s="225"/>
      <c r="AK39" s="234"/>
      <c r="AL39" s="222"/>
      <c r="AM39" s="225"/>
      <c r="AN39" s="225"/>
      <c r="AO39" s="225"/>
      <c r="AP39" s="225"/>
      <c r="AQ39" s="234"/>
      <c r="AR39" s="222"/>
      <c r="AS39" s="225"/>
      <c r="AT39" s="225"/>
      <c r="AU39" s="225"/>
      <c r="AV39" s="225"/>
      <c r="AW39" s="234"/>
      <c r="AX39" s="222"/>
      <c r="AY39" s="225"/>
      <c r="AZ39" s="225"/>
      <c r="BA39" s="225"/>
      <c r="BB39" s="225"/>
      <c r="BC39" s="234"/>
      <c r="BD39" s="222"/>
      <c r="BE39" s="225"/>
      <c r="BF39" s="225"/>
      <c r="BG39" s="225"/>
      <c r="BH39" s="225"/>
      <c r="BI39" s="234"/>
      <c r="BJ39" s="222"/>
      <c r="BK39" s="225"/>
      <c r="BL39" s="225"/>
      <c r="BM39" s="225"/>
      <c r="BN39" s="225"/>
      <c r="BO39" s="234"/>
      <c r="BP39" s="222"/>
      <c r="BQ39" s="225"/>
      <c r="BR39" s="225"/>
      <c r="BS39" s="225"/>
      <c r="BT39" s="225"/>
      <c r="BU39" s="234"/>
      <c r="BV39" s="222"/>
      <c r="BW39" s="225"/>
      <c r="BX39" s="225"/>
      <c r="BY39" s="225"/>
      <c r="BZ39" s="225"/>
      <c r="CA39" s="234"/>
      <c r="CB39" s="222"/>
      <c r="CC39" s="225"/>
      <c r="CD39" s="225"/>
      <c r="CE39" s="225"/>
      <c r="CF39" s="225"/>
      <c r="CG39" s="267"/>
      <c r="CH39" s="192"/>
    </row>
    <row r="40" spans="1:86" ht="9" customHeight="1">
      <c r="A40" s="180" t="s">
        <v>223</v>
      </c>
      <c r="B40" s="180"/>
      <c r="C40" s="200" t="s">
        <v>225</v>
      </c>
      <c r="D40" s="200"/>
      <c r="E40" s="200"/>
      <c r="F40" s="200"/>
      <c r="G40" s="211" t="s">
        <v>226</v>
      </c>
      <c r="H40" s="211"/>
      <c r="I40" s="211"/>
      <c r="J40" s="211">
        <v>1</v>
      </c>
      <c r="K40" s="211"/>
      <c r="L40" s="211"/>
      <c r="M40" s="211"/>
      <c r="N40" s="220"/>
      <c r="O40" s="226"/>
      <c r="P40" s="226"/>
      <c r="Q40" s="226"/>
      <c r="R40" s="226"/>
      <c r="S40" s="232"/>
      <c r="T40" s="220"/>
      <c r="U40" s="226"/>
      <c r="V40" s="226"/>
      <c r="W40" s="226"/>
      <c r="X40" s="226"/>
      <c r="Y40" s="232"/>
      <c r="Z40" s="220"/>
      <c r="AA40" s="226"/>
      <c r="AB40" s="226"/>
      <c r="AC40" s="226"/>
      <c r="AD40" s="226"/>
      <c r="AE40" s="232"/>
      <c r="AF40" s="220"/>
      <c r="AG40" s="226"/>
      <c r="AH40" s="226"/>
      <c r="AI40" s="226"/>
      <c r="AJ40" s="226"/>
      <c r="AK40" s="232"/>
      <c r="AL40" s="220"/>
      <c r="AM40" s="226"/>
      <c r="AN40" s="226"/>
      <c r="AO40" s="226"/>
      <c r="AP40" s="226"/>
      <c r="AQ40" s="232"/>
      <c r="AR40" s="220"/>
      <c r="AS40" s="226"/>
      <c r="AT40" s="226"/>
      <c r="AU40" s="226"/>
      <c r="AV40" s="226"/>
      <c r="AW40" s="232"/>
      <c r="AX40" s="220"/>
      <c r="AY40" s="226"/>
      <c r="AZ40" s="226"/>
      <c r="BA40" s="226"/>
      <c r="BB40" s="226"/>
      <c r="BC40" s="232"/>
      <c r="BD40" s="220"/>
      <c r="BE40" s="226"/>
      <c r="BF40" s="226"/>
      <c r="BG40" s="226"/>
      <c r="BH40" s="226"/>
      <c r="BI40" s="232"/>
      <c r="BJ40" s="220"/>
      <c r="BK40" s="226"/>
      <c r="BL40" s="226"/>
      <c r="BM40" s="226"/>
      <c r="BN40" s="226"/>
      <c r="BO40" s="232"/>
      <c r="BP40" s="220"/>
      <c r="BQ40" s="226"/>
      <c r="BR40" s="226"/>
      <c r="BS40" s="226"/>
      <c r="BT40" s="226"/>
      <c r="BU40" s="232"/>
      <c r="BV40" s="220"/>
      <c r="BW40" s="226"/>
      <c r="BX40" s="226"/>
      <c r="BY40" s="226"/>
      <c r="BZ40" s="226"/>
      <c r="CA40" s="232"/>
      <c r="CB40" s="220"/>
      <c r="CC40" s="226"/>
      <c r="CD40" s="226"/>
      <c r="CE40" s="226"/>
      <c r="CF40" s="226"/>
      <c r="CG40" s="266"/>
      <c r="CH40" s="192"/>
    </row>
    <row r="41" spans="1:86" ht="9" customHeight="1">
      <c r="A41" s="180"/>
      <c r="B41" s="180"/>
      <c r="C41" s="200"/>
      <c r="D41" s="200"/>
      <c r="E41" s="200"/>
      <c r="F41" s="200"/>
      <c r="G41" s="211"/>
      <c r="H41" s="211"/>
      <c r="I41" s="211"/>
      <c r="J41" s="211"/>
      <c r="K41" s="211"/>
      <c r="L41" s="211"/>
      <c r="M41" s="211"/>
      <c r="N41" s="222"/>
      <c r="O41" s="225"/>
      <c r="P41" s="225"/>
      <c r="Q41" s="225"/>
      <c r="R41" s="225"/>
      <c r="S41" s="234"/>
      <c r="T41" s="222"/>
      <c r="U41" s="225"/>
      <c r="V41" s="225"/>
      <c r="W41" s="225"/>
      <c r="X41" s="225"/>
      <c r="Y41" s="234"/>
      <c r="Z41" s="222"/>
      <c r="AA41" s="225"/>
      <c r="AB41" s="225"/>
      <c r="AC41" s="225"/>
      <c r="AD41" s="225"/>
      <c r="AE41" s="234"/>
      <c r="AF41" s="222"/>
      <c r="AG41" s="227"/>
      <c r="AH41" s="227"/>
      <c r="AI41" s="227"/>
      <c r="AJ41" s="227"/>
      <c r="AK41" s="233"/>
      <c r="AL41" s="221"/>
      <c r="AM41" s="227"/>
      <c r="AN41" s="227"/>
      <c r="AO41" s="227"/>
      <c r="AP41" s="225"/>
      <c r="AQ41" s="234"/>
      <c r="AR41" s="222"/>
      <c r="AS41" s="225"/>
      <c r="AT41" s="225"/>
      <c r="AU41" s="225"/>
      <c r="AV41" s="225"/>
      <c r="AW41" s="234"/>
      <c r="AX41" s="222"/>
      <c r="AY41" s="225"/>
      <c r="AZ41" s="225"/>
      <c r="BA41" s="225"/>
      <c r="BB41" s="225"/>
      <c r="BC41" s="234"/>
      <c r="BD41" s="222"/>
      <c r="BE41" s="225"/>
      <c r="BF41" s="225"/>
      <c r="BG41" s="225"/>
      <c r="BH41" s="225"/>
      <c r="BI41" s="234"/>
      <c r="BJ41" s="222"/>
      <c r="BK41" s="225"/>
      <c r="BL41" s="225"/>
      <c r="BM41" s="225"/>
      <c r="BN41" s="225"/>
      <c r="BO41" s="234"/>
      <c r="BP41" s="222"/>
      <c r="BQ41" s="225"/>
      <c r="BR41" s="225"/>
      <c r="BS41" s="225"/>
      <c r="BT41" s="225"/>
      <c r="BU41" s="234"/>
      <c r="BV41" s="222"/>
      <c r="BW41" s="225"/>
      <c r="BX41" s="225"/>
      <c r="BY41" s="225"/>
      <c r="BZ41" s="225"/>
      <c r="CA41" s="234"/>
      <c r="CB41" s="222"/>
      <c r="CC41" s="225"/>
      <c r="CD41" s="225"/>
      <c r="CE41" s="225"/>
      <c r="CF41" s="225"/>
      <c r="CG41" s="267"/>
      <c r="CH41" s="192"/>
    </row>
    <row r="42" spans="1:86" ht="9" customHeight="1">
      <c r="A42" s="180"/>
      <c r="B42" s="180"/>
      <c r="C42" s="200"/>
      <c r="D42" s="200"/>
      <c r="E42" s="200"/>
      <c r="F42" s="200"/>
      <c r="G42" s="211"/>
      <c r="H42" s="211"/>
      <c r="I42" s="211"/>
      <c r="J42" s="211"/>
      <c r="K42" s="211"/>
      <c r="L42" s="211"/>
      <c r="M42" s="211"/>
      <c r="N42" s="223"/>
      <c r="O42" s="228"/>
      <c r="P42" s="228"/>
      <c r="Q42" s="228"/>
      <c r="R42" s="228"/>
      <c r="S42" s="235"/>
      <c r="T42" s="223"/>
      <c r="U42" s="228"/>
      <c r="V42" s="228"/>
      <c r="W42" s="228"/>
      <c r="X42" s="228"/>
      <c r="Y42" s="235"/>
      <c r="Z42" s="223"/>
      <c r="AA42" s="228"/>
      <c r="AB42" s="228"/>
      <c r="AC42" s="228"/>
      <c r="AD42" s="228"/>
      <c r="AE42" s="235"/>
      <c r="AF42" s="223"/>
      <c r="AG42" s="228"/>
      <c r="AH42" s="228"/>
      <c r="AI42" s="228"/>
      <c r="AJ42" s="228"/>
      <c r="AK42" s="235"/>
      <c r="AL42" s="223"/>
      <c r="AM42" s="228"/>
      <c r="AN42" s="228"/>
      <c r="AO42" s="228"/>
      <c r="AP42" s="228"/>
      <c r="AQ42" s="235"/>
      <c r="AR42" s="223"/>
      <c r="AS42" s="228"/>
      <c r="AT42" s="228"/>
      <c r="AU42" s="228"/>
      <c r="AV42" s="228"/>
      <c r="AW42" s="235"/>
      <c r="AX42" s="223"/>
      <c r="AY42" s="228"/>
      <c r="AZ42" s="228"/>
      <c r="BA42" s="228"/>
      <c r="BB42" s="228"/>
      <c r="BC42" s="235"/>
      <c r="BD42" s="223"/>
      <c r="BE42" s="228"/>
      <c r="BF42" s="228"/>
      <c r="BG42" s="228"/>
      <c r="BH42" s="228"/>
      <c r="BI42" s="235"/>
      <c r="BJ42" s="223"/>
      <c r="BK42" s="228"/>
      <c r="BL42" s="228"/>
      <c r="BM42" s="228"/>
      <c r="BN42" s="228"/>
      <c r="BO42" s="235"/>
      <c r="BP42" s="223"/>
      <c r="BQ42" s="228"/>
      <c r="BR42" s="228"/>
      <c r="BS42" s="228"/>
      <c r="BT42" s="228"/>
      <c r="BU42" s="235"/>
      <c r="BV42" s="223"/>
      <c r="BW42" s="228"/>
      <c r="BX42" s="228"/>
      <c r="BY42" s="228"/>
      <c r="BZ42" s="228"/>
      <c r="CA42" s="235"/>
      <c r="CB42" s="223"/>
      <c r="CC42" s="228"/>
      <c r="CD42" s="228"/>
      <c r="CE42" s="228"/>
      <c r="CF42" s="228"/>
      <c r="CG42" s="268"/>
      <c r="CH42" s="192"/>
    </row>
    <row r="43" spans="1:86" ht="9" customHeight="1">
      <c r="A43" s="180" t="s">
        <v>223</v>
      </c>
      <c r="B43" s="180"/>
      <c r="C43" s="200" t="s">
        <v>225</v>
      </c>
      <c r="D43" s="200"/>
      <c r="E43" s="200"/>
      <c r="F43" s="200"/>
      <c r="G43" s="211" t="s">
        <v>226</v>
      </c>
      <c r="H43" s="211"/>
      <c r="I43" s="211"/>
      <c r="J43" s="211">
        <v>1</v>
      </c>
      <c r="K43" s="211"/>
      <c r="L43" s="211"/>
      <c r="M43" s="211"/>
      <c r="N43" s="220"/>
      <c r="O43" s="226"/>
      <c r="P43" s="226"/>
      <c r="Q43" s="226"/>
      <c r="R43" s="226"/>
      <c r="S43" s="232"/>
      <c r="T43" s="220"/>
      <c r="U43" s="226"/>
      <c r="V43" s="226"/>
      <c r="W43" s="226"/>
      <c r="X43" s="226"/>
      <c r="Y43" s="232"/>
      <c r="Z43" s="220"/>
      <c r="AA43" s="226"/>
      <c r="AB43" s="226"/>
      <c r="AC43" s="226"/>
      <c r="AD43" s="226"/>
      <c r="AE43" s="232"/>
      <c r="AF43" s="220"/>
      <c r="AG43" s="226"/>
      <c r="AH43" s="226"/>
      <c r="AI43" s="226"/>
      <c r="AJ43" s="226"/>
      <c r="AK43" s="232"/>
      <c r="AL43" s="220"/>
      <c r="AM43" s="226"/>
      <c r="AN43" s="226"/>
      <c r="AO43" s="226"/>
      <c r="AP43" s="226"/>
      <c r="AQ43" s="232"/>
      <c r="AR43" s="220"/>
      <c r="AS43" s="226"/>
      <c r="AT43" s="226"/>
      <c r="AU43" s="226"/>
      <c r="AV43" s="226"/>
      <c r="AW43" s="232"/>
      <c r="AX43" s="220"/>
      <c r="AY43" s="226"/>
      <c r="AZ43" s="226"/>
      <c r="BA43" s="226"/>
      <c r="BB43" s="226"/>
      <c r="BC43" s="232"/>
      <c r="BD43" s="220"/>
      <c r="BE43" s="226"/>
      <c r="BF43" s="226"/>
      <c r="BG43" s="226"/>
      <c r="BH43" s="226"/>
      <c r="BI43" s="232"/>
      <c r="BJ43" s="220"/>
      <c r="BK43" s="226"/>
      <c r="BL43" s="226"/>
      <c r="BM43" s="226"/>
      <c r="BN43" s="226"/>
      <c r="BO43" s="232"/>
      <c r="BP43" s="220"/>
      <c r="BQ43" s="226"/>
      <c r="BR43" s="226"/>
      <c r="BS43" s="226"/>
      <c r="BT43" s="226"/>
      <c r="BU43" s="232"/>
      <c r="BV43" s="220"/>
      <c r="BW43" s="226"/>
      <c r="BX43" s="226"/>
      <c r="BY43" s="226"/>
      <c r="BZ43" s="226"/>
      <c r="CA43" s="232"/>
      <c r="CB43" s="220"/>
      <c r="CC43" s="226"/>
      <c r="CD43" s="226"/>
      <c r="CE43" s="226"/>
      <c r="CF43" s="226"/>
      <c r="CG43" s="266"/>
      <c r="CH43" s="192"/>
    </row>
    <row r="44" spans="1:86" ht="9" customHeight="1">
      <c r="A44" s="180"/>
      <c r="B44" s="180"/>
      <c r="C44" s="200"/>
      <c r="D44" s="200"/>
      <c r="E44" s="200"/>
      <c r="F44" s="200"/>
      <c r="G44" s="211"/>
      <c r="H44" s="211"/>
      <c r="I44" s="211"/>
      <c r="J44" s="211"/>
      <c r="K44" s="211"/>
      <c r="L44" s="211"/>
      <c r="M44" s="211"/>
      <c r="N44" s="222"/>
      <c r="O44" s="225"/>
      <c r="P44" s="225"/>
      <c r="Q44" s="225"/>
      <c r="R44" s="225"/>
      <c r="S44" s="234"/>
      <c r="T44" s="222"/>
      <c r="U44" s="225"/>
      <c r="V44" s="225"/>
      <c r="W44" s="225"/>
      <c r="X44" s="225"/>
      <c r="Y44" s="234"/>
      <c r="Z44" s="221"/>
      <c r="AA44" s="227"/>
      <c r="AB44" s="227"/>
      <c r="AC44" s="227"/>
      <c r="AD44" s="227"/>
      <c r="AE44" s="233"/>
      <c r="AF44" s="221"/>
      <c r="AG44" s="227"/>
      <c r="AH44" s="227"/>
      <c r="AI44" s="227"/>
      <c r="AJ44" s="227"/>
      <c r="AK44" s="233"/>
      <c r="AL44" s="221"/>
      <c r="AM44" s="227"/>
      <c r="AN44" s="227"/>
      <c r="AO44" s="227"/>
      <c r="AP44" s="227"/>
      <c r="AQ44" s="233"/>
      <c r="AR44" s="221"/>
      <c r="AS44" s="227"/>
      <c r="AT44" s="227"/>
      <c r="AU44" s="227"/>
      <c r="AV44" s="227"/>
      <c r="AW44" s="233"/>
      <c r="AX44" s="221"/>
      <c r="AY44" s="227"/>
      <c r="AZ44" s="227"/>
      <c r="BA44" s="227"/>
      <c r="BB44" s="227"/>
      <c r="BC44" s="233"/>
      <c r="BD44" s="221"/>
      <c r="BE44" s="227"/>
      <c r="BF44" s="227"/>
      <c r="BG44" s="227"/>
      <c r="BH44" s="227"/>
      <c r="BI44" s="233"/>
      <c r="BJ44" s="222"/>
      <c r="BK44" s="225"/>
      <c r="BL44" s="225"/>
      <c r="BM44" s="225"/>
      <c r="BN44" s="225"/>
      <c r="BO44" s="234"/>
      <c r="BP44" s="222"/>
      <c r="BQ44" s="225"/>
      <c r="BR44" s="225"/>
      <c r="BS44" s="225"/>
      <c r="BT44" s="225"/>
      <c r="BU44" s="234"/>
      <c r="BV44" s="222"/>
      <c r="BW44" s="225"/>
      <c r="BX44" s="225"/>
      <c r="BY44" s="225"/>
      <c r="BZ44" s="225"/>
      <c r="CA44" s="234"/>
      <c r="CB44" s="222"/>
      <c r="CC44" s="225"/>
      <c r="CD44" s="225"/>
      <c r="CE44" s="225"/>
      <c r="CF44" s="225"/>
      <c r="CG44" s="267"/>
      <c r="CH44" s="192"/>
    </row>
    <row r="45" spans="1:86" ht="9" customHeight="1">
      <c r="A45" s="180"/>
      <c r="B45" s="180"/>
      <c r="C45" s="200"/>
      <c r="D45" s="200"/>
      <c r="E45" s="200"/>
      <c r="F45" s="200"/>
      <c r="G45" s="211"/>
      <c r="H45" s="211"/>
      <c r="I45" s="211"/>
      <c r="J45" s="211"/>
      <c r="K45" s="211"/>
      <c r="L45" s="211"/>
      <c r="M45" s="211"/>
      <c r="N45" s="222"/>
      <c r="O45" s="225"/>
      <c r="P45" s="225"/>
      <c r="Q45" s="225"/>
      <c r="R45" s="225"/>
      <c r="S45" s="234"/>
      <c r="T45" s="222"/>
      <c r="U45" s="225"/>
      <c r="V45" s="225"/>
      <c r="W45" s="225"/>
      <c r="X45" s="225"/>
      <c r="Y45" s="234"/>
      <c r="Z45" s="222"/>
      <c r="AA45" s="225"/>
      <c r="AB45" s="225"/>
      <c r="AC45" s="225"/>
      <c r="AD45" s="225"/>
      <c r="AE45" s="234"/>
      <c r="AF45" s="222"/>
      <c r="AG45" s="225"/>
      <c r="AH45" s="225"/>
      <c r="AI45" s="225"/>
      <c r="AJ45" s="225"/>
      <c r="AK45" s="234"/>
      <c r="AL45" s="222"/>
      <c r="AM45" s="225"/>
      <c r="AN45" s="225"/>
      <c r="AO45" s="225"/>
      <c r="AP45" s="225"/>
      <c r="AQ45" s="234"/>
      <c r="AR45" s="222"/>
      <c r="AS45" s="225"/>
      <c r="AT45" s="225"/>
      <c r="AU45" s="225"/>
      <c r="AV45" s="225"/>
      <c r="AW45" s="234"/>
      <c r="AX45" s="222"/>
      <c r="AY45" s="225"/>
      <c r="AZ45" s="225"/>
      <c r="BA45" s="225"/>
      <c r="BB45" s="225"/>
      <c r="BC45" s="234"/>
      <c r="BD45" s="222"/>
      <c r="BE45" s="225"/>
      <c r="BF45" s="225"/>
      <c r="BG45" s="225"/>
      <c r="BH45" s="225"/>
      <c r="BI45" s="234"/>
      <c r="BJ45" s="222"/>
      <c r="BK45" s="225"/>
      <c r="BL45" s="225"/>
      <c r="BM45" s="225"/>
      <c r="BN45" s="225"/>
      <c r="BO45" s="234"/>
      <c r="BP45" s="222"/>
      <c r="BQ45" s="225"/>
      <c r="BR45" s="225"/>
      <c r="BS45" s="225"/>
      <c r="BT45" s="225"/>
      <c r="BU45" s="234"/>
      <c r="BV45" s="222"/>
      <c r="BW45" s="225"/>
      <c r="BX45" s="225"/>
      <c r="BY45" s="225"/>
      <c r="BZ45" s="225"/>
      <c r="CA45" s="234"/>
      <c r="CB45" s="222"/>
      <c r="CC45" s="225"/>
      <c r="CD45" s="225"/>
      <c r="CE45" s="225"/>
      <c r="CF45" s="225"/>
      <c r="CG45" s="267"/>
      <c r="CH45" s="192"/>
    </row>
    <row r="46" spans="1:86" ht="9" customHeight="1">
      <c r="A46" s="180" t="s">
        <v>223</v>
      </c>
      <c r="B46" s="180"/>
      <c r="C46" s="200" t="s">
        <v>225</v>
      </c>
      <c r="D46" s="200"/>
      <c r="E46" s="200"/>
      <c r="F46" s="200"/>
      <c r="G46" s="211" t="s">
        <v>226</v>
      </c>
      <c r="H46" s="211"/>
      <c r="I46" s="211"/>
      <c r="J46" s="211">
        <v>1</v>
      </c>
      <c r="K46" s="211"/>
      <c r="L46" s="211"/>
      <c r="M46" s="211"/>
      <c r="N46" s="220"/>
      <c r="O46" s="226"/>
      <c r="P46" s="226"/>
      <c r="Q46" s="226"/>
      <c r="R46" s="226"/>
      <c r="S46" s="232"/>
      <c r="T46" s="220"/>
      <c r="U46" s="226"/>
      <c r="V46" s="226"/>
      <c r="W46" s="226"/>
      <c r="X46" s="226"/>
      <c r="Y46" s="232"/>
      <c r="Z46" s="220"/>
      <c r="AA46" s="226"/>
      <c r="AB46" s="226"/>
      <c r="AC46" s="226"/>
      <c r="AD46" s="226"/>
      <c r="AE46" s="232"/>
      <c r="AF46" s="220"/>
      <c r="AG46" s="226"/>
      <c r="AH46" s="226"/>
      <c r="AI46" s="226"/>
      <c r="AJ46" s="226"/>
      <c r="AK46" s="232"/>
      <c r="AL46" s="220"/>
      <c r="AM46" s="226"/>
      <c r="AN46" s="226"/>
      <c r="AO46" s="226"/>
      <c r="AP46" s="226"/>
      <c r="AQ46" s="232"/>
      <c r="AR46" s="220"/>
      <c r="AS46" s="226"/>
      <c r="AT46" s="226"/>
      <c r="AU46" s="226"/>
      <c r="AV46" s="226"/>
      <c r="AW46" s="232"/>
      <c r="AX46" s="220"/>
      <c r="AY46" s="226"/>
      <c r="AZ46" s="226"/>
      <c r="BA46" s="226"/>
      <c r="BB46" s="226"/>
      <c r="BC46" s="232"/>
      <c r="BD46" s="220"/>
      <c r="BE46" s="226"/>
      <c r="BF46" s="226"/>
      <c r="BG46" s="226"/>
      <c r="BH46" s="226"/>
      <c r="BI46" s="232"/>
      <c r="BJ46" s="220"/>
      <c r="BK46" s="226"/>
      <c r="BL46" s="226"/>
      <c r="BM46" s="226"/>
      <c r="BN46" s="226"/>
      <c r="BO46" s="232"/>
      <c r="BP46" s="220"/>
      <c r="BQ46" s="226"/>
      <c r="BR46" s="226"/>
      <c r="BS46" s="226"/>
      <c r="BT46" s="226"/>
      <c r="BU46" s="232"/>
      <c r="BV46" s="220"/>
      <c r="BW46" s="226"/>
      <c r="BX46" s="226"/>
      <c r="BY46" s="226"/>
      <c r="BZ46" s="226"/>
      <c r="CA46" s="232"/>
      <c r="CB46" s="220"/>
      <c r="CC46" s="226"/>
      <c r="CD46" s="226"/>
      <c r="CE46" s="226"/>
      <c r="CF46" s="226"/>
      <c r="CG46" s="266"/>
      <c r="CH46" s="192"/>
    </row>
    <row r="47" spans="1:86" ht="9" customHeight="1">
      <c r="A47" s="180"/>
      <c r="B47" s="180"/>
      <c r="C47" s="200"/>
      <c r="D47" s="200"/>
      <c r="E47" s="200"/>
      <c r="F47" s="200"/>
      <c r="G47" s="211"/>
      <c r="H47" s="211"/>
      <c r="I47" s="211"/>
      <c r="J47" s="211"/>
      <c r="K47" s="211"/>
      <c r="L47" s="211"/>
      <c r="M47" s="211"/>
      <c r="N47" s="222"/>
      <c r="O47" s="225"/>
      <c r="P47" s="225"/>
      <c r="Q47" s="225"/>
      <c r="R47" s="225"/>
      <c r="S47" s="234"/>
      <c r="T47" s="221"/>
      <c r="U47" s="227"/>
      <c r="V47" s="227"/>
      <c r="W47" s="227"/>
      <c r="X47" s="227"/>
      <c r="Y47" s="233"/>
      <c r="Z47" s="221"/>
      <c r="AA47" s="227"/>
      <c r="AB47" s="227"/>
      <c r="AC47" s="227"/>
      <c r="AD47" s="227"/>
      <c r="AE47" s="233"/>
      <c r="AF47" s="221"/>
      <c r="AG47" s="225"/>
      <c r="AH47" s="225"/>
      <c r="AI47" s="225"/>
      <c r="AJ47" s="225"/>
      <c r="AK47" s="234"/>
      <c r="AL47" s="222"/>
      <c r="AM47" s="225"/>
      <c r="AN47" s="225"/>
      <c r="AO47" s="225"/>
      <c r="AP47" s="225"/>
      <c r="AQ47" s="234"/>
      <c r="AR47" s="222"/>
      <c r="AS47" s="225"/>
      <c r="AT47" s="225"/>
      <c r="AU47" s="225"/>
      <c r="AV47" s="225"/>
      <c r="AW47" s="234"/>
      <c r="AX47" s="222"/>
      <c r="AY47" s="225"/>
      <c r="AZ47" s="225"/>
      <c r="BA47" s="225"/>
      <c r="BB47" s="225"/>
      <c r="BC47" s="234"/>
      <c r="BD47" s="222"/>
      <c r="BE47" s="225"/>
      <c r="BF47" s="225"/>
      <c r="BG47" s="225"/>
      <c r="BH47" s="225"/>
      <c r="BI47" s="234"/>
      <c r="BJ47" s="222"/>
      <c r="BK47" s="225"/>
      <c r="BL47" s="225"/>
      <c r="BM47" s="225"/>
      <c r="BN47" s="225"/>
      <c r="BO47" s="234"/>
      <c r="BP47" s="222"/>
      <c r="BQ47" s="225"/>
      <c r="BR47" s="225"/>
      <c r="BS47" s="225"/>
      <c r="BT47" s="225"/>
      <c r="BU47" s="234"/>
      <c r="BV47" s="222"/>
      <c r="BW47" s="225"/>
      <c r="BX47" s="225"/>
      <c r="BY47" s="225"/>
      <c r="BZ47" s="225"/>
      <c r="CA47" s="234"/>
      <c r="CB47" s="222"/>
      <c r="CC47" s="225"/>
      <c r="CD47" s="225"/>
      <c r="CE47" s="225"/>
      <c r="CF47" s="225"/>
      <c r="CG47" s="267"/>
      <c r="CH47" s="192"/>
    </row>
    <row r="48" spans="1:86" ht="9" customHeight="1">
      <c r="A48" s="180"/>
      <c r="B48" s="180"/>
      <c r="C48" s="200"/>
      <c r="D48" s="200"/>
      <c r="E48" s="200"/>
      <c r="F48" s="200"/>
      <c r="G48" s="211"/>
      <c r="H48" s="211"/>
      <c r="I48" s="211"/>
      <c r="J48" s="211"/>
      <c r="K48" s="211"/>
      <c r="L48" s="211"/>
      <c r="M48" s="211"/>
      <c r="N48" s="223"/>
      <c r="O48" s="228"/>
      <c r="P48" s="228"/>
      <c r="Q48" s="228"/>
      <c r="R48" s="228"/>
      <c r="S48" s="235"/>
      <c r="T48" s="223"/>
      <c r="U48" s="228"/>
      <c r="V48" s="228"/>
      <c r="W48" s="228"/>
      <c r="X48" s="228"/>
      <c r="Y48" s="235"/>
      <c r="Z48" s="223"/>
      <c r="AA48" s="228"/>
      <c r="AB48" s="228"/>
      <c r="AC48" s="228"/>
      <c r="AD48" s="228"/>
      <c r="AE48" s="235"/>
      <c r="AF48" s="223"/>
      <c r="AG48" s="228"/>
      <c r="AH48" s="228"/>
      <c r="AI48" s="228"/>
      <c r="AJ48" s="228"/>
      <c r="AK48" s="235"/>
      <c r="AL48" s="223"/>
      <c r="AM48" s="228"/>
      <c r="AN48" s="228"/>
      <c r="AO48" s="228"/>
      <c r="AP48" s="228"/>
      <c r="AQ48" s="235"/>
      <c r="AR48" s="223"/>
      <c r="AS48" s="228"/>
      <c r="AT48" s="228"/>
      <c r="AU48" s="228"/>
      <c r="AV48" s="228"/>
      <c r="AW48" s="235"/>
      <c r="AX48" s="223"/>
      <c r="AY48" s="228"/>
      <c r="AZ48" s="228"/>
      <c r="BA48" s="228"/>
      <c r="BB48" s="228"/>
      <c r="BC48" s="235"/>
      <c r="BD48" s="223"/>
      <c r="BE48" s="228"/>
      <c r="BF48" s="228"/>
      <c r="BG48" s="228"/>
      <c r="BH48" s="228"/>
      <c r="BI48" s="235"/>
      <c r="BJ48" s="223"/>
      <c r="BK48" s="228"/>
      <c r="BL48" s="228"/>
      <c r="BM48" s="228"/>
      <c r="BN48" s="228"/>
      <c r="BO48" s="235"/>
      <c r="BP48" s="223"/>
      <c r="BQ48" s="228"/>
      <c r="BR48" s="228"/>
      <c r="BS48" s="228"/>
      <c r="BT48" s="228"/>
      <c r="BU48" s="235"/>
      <c r="BV48" s="223"/>
      <c r="BW48" s="228"/>
      <c r="BX48" s="228"/>
      <c r="BY48" s="228"/>
      <c r="BZ48" s="228"/>
      <c r="CA48" s="235"/>
      <c r="CB48" s="223"/>
      <c r="CC48" s="228"/>
      <c r="CD48" s="228"/>
      <c r="CE48" s="228"/>
      <c r="CF48" s="228"/>
      <c r="CG48" s="268"/>
      <c r="CH48" s="192"/>
    </row>
    <row r="49" spans="1:86" ht="9" customHeight="1">
      <c r="A49" s="180"/>
      <c r="B49" s="180"/>
      <c r="C49" s="201"/>
      <c r="D49" s="201"/>
      <c r="E49" s="201"/>
      <c r="F49" s="201"/>
      <c r="G49" s="201"/>
      <c r="H49" s="201"/>
      <c r="I49" s="201"/>
      <c r="J49" s="201"/>
      <c r="K49" s="201"/>
      <c r="L49" s="201"/>
      <c r="M49" s="201"/>
      <c r="N49" s="220"/>
      <c r="O49" s="226"/>
      <c r="P49" s="226"/>
      <c r="Q49" s="226"/>
      <c r="R49" s="226"/>
      <c r="S49" s="232"/>
      <c r="T49" s="220"/>
      <c r="U49" s="226"/>
      <c r="V49" s="226"/>
      <c r="W49" s="226"/>
      <c r="X49" s="226"/>
      <c r="Y49" s="232"/>
      <c r="Z49" s="220"/>
      <c r="AA49" s="226"/>
      <c r="AB49" s="226"/>
      <c r="AC49" s="226"/>
      <c r="AD49" s="226"/>
      <c r="AE49" s="232"/>
      <c r="AF49" s="220"/>
      <c r="AG49" s="226"/>
      <c r="AH49" s="226"/>
      <c r="AI49" s="226"/>
      <c r="AJ49" s="226"/>
      <c r="AK49" s="232"/>
      <c r="AL49" s="220"/>
      <c r="AM49" s="226"/>
      <c r="AN49" s="226"/>
      <c r="AO49" s="226"/>
      <c r="AP49" s="226"/>
      <c r="AQ49" s="232"/>
      <c r="AR49" s="220"/>
      <c r="AS49" s="226"/>
      <c r="AT49" s="226"/>
      <c r="AU49" s="226"/>
      <c r="AV49" s="226"/>
      <c r="AW49" s="232"/>
      <c r="AX49" s="220"/>
      <c r="AY49" s="226"/>
      <c r="AZ49" s="226"/>
      <c r="BA49" s="226"/>
      <c r="BB49" s="226"/>
      <c r="BC49" s="232"/>
      <c r="BD49" s="220"/>
      <c r="BE49" s="226"/>
      <c r="BF49" s="226"/>
      <c r="BG49" s="226"/>
      <c r="BH49" s="226"/>
      <c r="BI49" s="232"/>
      <c r="BJ49" s="220"/>
      <c r="BK49" s="226"/>
      <c r="BL49" s="226"/>
      <c r="BM49" s="226"/>
      <c r="BN49" s="226"/>
      <c r="BO49" s="232"/>
      <c r="BP49" s="220"/>
      <c r="BQ49" s="226"/>
      <c r="BR49" s="226"/>
      <c r="BS49" s="226"/>
      <c r="BT49" s="226"/>
      <c r="BU49" s="232"/>
      <c r="BV49" s="220"/>
      <c r="BW49" s="226"/>
      <c r="BX49" s="226"/>
      <c r="BY49" s="226"/>
      <c r="BZ49" s="226"/>
      <c r="CA49" s="232"/>
      <c r="CB49" s="220"/>
      <c r="CC49" s="226"/>
      <c r="CD49" s="226"/>
      <c r="CE49" s="226"/>
      <c r="CF49" s="226"/>
      <c r="CG49" s="266"/>
      <c r="CH49" s="192"/>
    </row>
    <row r="50" spans="1:86" ht="9" customHeight="1">
      <c r="A50" s="180"/>
      <c r="B50" s="180"/>
      <c r="C50" s="201"/>
      <c r="D50" s="201"/>
      <c r="E50" s="201"/>
      <c r="F50" s="201"/>
      <c r="G50" s="201"/>
      <c r="H50" s="201"/>
      <c r="I50" s="201"/>
      <c r="J50" s="201"/>
      <c r="K50" s="201"/>
      <c r="L50" s="201"/>
      <c r="M50" s="201"/>
      <c r="N50" s="222"/>
      <c r="O50" s="225"/>
      <c r="P50" s="225"/>
      <c r="Q50" s="225"/>
      <c r="R50" s="225"/>
      <c r="S50" s="234"/>
      <c r="T50" s="222"/>
      <c r="U50" s="225"/>
      <c r="V50" s="225"/>
      <c r="W50" s="225"/>
      <c r="X50" s="225"/>
      <c r="Y50" s="234"/>
      <c r="Z50" s="222"/>
      <c r="AA50" s="225"/>
      <c r="AB50" s="225"/>
      <c r="AC50" s="225"/>
      <c r="AD50" s="225"/>
      <c r="AE50" s="234"/>
      <c r="AF50" s="222"/>
      <c r="AG50" s="225"/>
      <c r="AH50" s="225"/>
      <c r="AI50" s="225"/>
      <c r="AJ50" s="225"/>
      <c r="AK50" s="234"/>
      <c r="AL50" s="222"/>
      <c r="AM50" s="225"/>
      <c r="AN50" s="225"/>
      <c r="AO50" s="225"/>
      <c r="AP50" s="225"/>
      <c r="AQ50" s="234"/>
      <c r="AR50" s="222"/>
      <c r="AS50" s="225"/>
      <c r="AT50" s="225"/>
      <c r="AU50" s="225"/>
      <c r="AV50" s="225"/>
      <c r="AW50" s="234"/>
      <c r="AX50" s="222"/>
      <c r="AY50" s="225"/>
      <c r="AZ50" s="225"/>
      <c r="BA50" s="225"/>
      <c r="BB50" s="225"/>
      <c r="BC50" s="234"/>
      <c r="BD50" s="222"/>
      <c r="BE50" s="225"/>
      <c r="BF50" s="225"/>
      <c r="BG50" s="225"/>
      <c r="BH50" s="225"/>
      <c r="BI50" s="234"/>
      <c r="BJ50" s="222"/>
      <c r="BK50" s="225"/>
      <c r="BL50" s="225"/>
      <c r="BM50" s="225"/>
      <c r="BN50" s="225"/>
      <c r="BO50" s="234"/>
      <c r="BP50" s="222"/>
      <c r="BQ50" s="225"/>
      <c r="BR50" s="225"/>
      <c r="BS50" s="225"/>
      <c r="BT50" s="225"/>
      <c r="BU50" s="234"/>
      <c r="BV50" s="222"/>
      <c r="BW50" s="225"/>
      <c r="BX50" s="225"/>
      <c r="BY50" s="225"/>
      <c r="BZ50" s="225"/>
      <c r="CA50" s="234"/>
      <c r="CB50" s="222"/>
      <c r="CC50" s="225"/>
      <c r="CD50" s="225"/>
      <c r="CE50" s="225"/>
      <c r="CF50" s="225"/>
      <c r="CG50" s="267"/>
      <c r="CH50" s="192"/>
    </row>
    <row r="51" spans="1:86" ht="9" customHeight="1">
      <c r="A51" s="180"/>
      <c r="B51" s="180"/>
      <c r="C51" s="201"/>
      <c r="D51" s="201"/>
      <c r="E51" s="201"/>
      <c r="F51" s="201"/>
      <c r="G51" s="201"/>
      <c r="H51" s="201"/>
      <c r="I51" s="201"/>
      <c r="J51" s="201"/>
      <c r="K51" s="201"/>
      <c r="L51" s="201"/>
      <c r="M51" s="201"/>
      <c r="N51" s="222"/>
      <c r="O51" s="225"/>
      <c r="P51" s="225"/>
      <c r="Q51" s="225"/>
      <c r="R51" s="225"/>
      <c r="S51" s="234"/>
      <c r="T51" s="222"/>
      <c r="U51" s="225"/>
      <c r="V51" s="225"/>
      <c r="W51" s="225"/>
      <c r="X51" s="225"/>
      <c r="Y51" s="234"/>
      <c r="Z51" s="222"/>
      <c r="AA51" s="225"/>
      <c r="AB51" s="225"/>
      <c r="AC51" s="225"/>
      <c r="AD51" s="225"/>
      <c r="AE51" s="234"/>
      <c r="AF51" s="222"/>
      <c r="AG51" s="225"/>
      <c r="AH51" s="225"/>
      <c r="AI51" s="225"/>
      <c r="AJ51" s="225"/>
      <c r="AK51" s="234"/>
      <c r="AL51" s="222"/>
      <c r="AM51" s="225"/>
      <c r="AN51" s="225"/>
      <c r="AO51" s="225"/>
      <c r="AP51" s="225"/>
      <c r="AQ51" s="234"/>
      <c r="AR51" s="222"/>
      <c r="AS51" s="225"/>
      <c r="AT51" s="225"/>
      <c r="AU51" s="225"/>
      <c r="AV51" s="225"/>
      <c r="AW51" s="234"/>
      <c r="AX51" s="222"/>
      <c r="AY51" s="225"/>
      <c r="AZ51" s="225"/>
      <c r="BA51" s="225"/>
      <c r="BB51" s="225"/>
      <c r="BC51" s="234"/>
      <c r="BD51" s="222"/>
      <c r="BE51" s="225"/>
      <c r="BF51" s="225"/>
      <c r="BG51" s="225"/>
      <c r="BH51" s="225"/>
      <c r="BI51" s="234"/>
      <c r="BJ51" s="222"/>
      <c r="BK51" s="225"/>
      <c r="BL51" s="225"/>
      <c r="BM51" s="225"/>
      <c r="BN51" s="225"/>
      <c r="BO51" s="234"/>
      <c r="BP51" s="222"/>
      <c r="BQ51" s="225"/>
      <c r="BR51" s="225"/>
      <c r="BS51" s="225"/>
      <c r="BT51" s="225"/>
      <c r="BU51" s="234"/>
      <c r="BV51" s="222"/>
      <c r="BW51" s="225"/>
      <c r="BX51" s="225"/>
      <c r="BY51" s="225"/>
      <c r="BZ51" s="225"/>
      <c r="CA51" s="234"/>
      <c r="CB51" s="222"/>
      <c r="CC51" s="225"/>
      <c r="CD51" s="225"/>
      <c r="CE51" s="225"/>
      <c r="CF51" s="225"/>
      <c r="CG51" s="267"/>
      <c r="CH51" s="192"/>
    </row>
    <row r="52" spans="1:86" ht="9" customHeight="1">
      <c r="A52" s="180"/>
      <c r="B52" s="180"/>
      <c r="C52" s="202"/>
      <c r="D52" s="202"/>
      <c r="E52" s="202"/>
      <c r="F52" s="202"/>
      <c r="G52" s="201"/>
      <c r="H52" s="201"/>
      <c r="I52" s="201"/>
      <c r="J52" s="201"/>
      <c r="K52" s="201"/>
      <c r="L52" s="201"/>
      <c r="M52" s="201"/>
      <c r="N52" s="220"/>
      <c r="O52" s="226"/>
      <c r="P52" s="226"/>
      <c r="Q52" s="226"/>
      <c r="R52" s="226"/>
      <c r="S52" s="232"/>
      <c r="T52" s="220"/>
      <c r="U52" s="226"/>
      <c r="V52" s="226"/>
      <c r="W52" s="226"/>
      <c r="X52" s="226"/>
      <c r="Y52" s="232"/>
      <c r="Z52" s="220"/>
      <c r="AA52" s="226"/>
      <c r="AB52" s="226"/>
      <c r="AC52" s="226"/>
      <c r="AD52" s="226"/>
      <c r="AE52" s="232"/>
      <c r="AF52" s="220"/>
      <c r="AG52" s="226"/>
      <c r="AH52" s="226"/>
      <c r="AI52" s="226"/>
      <c r="AJ52" s="226"/>
      <c r="AK52" s="232"/>
      <c r="AL52" s="220"/>
      <c r="AM52" s="226"/>
      <c r="AN52" s="226"/>
      <c r="AO52" s="226"/>
      <c r="AP52" s="226"/>
      <c r="AQ52" s="232"/>
      <c r="AR52" s="220"/>
      <c r="AS52" s="226"/>
      <c r="AT52" s="226"/>
      <c r="AU52" s="226"/>
      <c r="AV52" s="226"/>
      <c r="AW52" s="232"/>
      <c r="AX52" s="220"/>
      <c r="AY52" s="226"/>
      <c r="AZ52" s="226"/>
      <c r="BA52" s="226"/>
      <c r="BB52" s="226"/>
      <c r="BC52" s="232"/>
      <c r="BD52" s="220"/>
      <c r="BE52" s="226"/>
      <c r="BF52" s="226"/>
      <c r="BG52" s="226"/>
      <c r="BH52" s="226"/>
      <c r="BI52" s="232"/>
      <c r="BJ52" s="220"/>
      <c r="BK52" s="226"/>
      <c r="BL52" s="226"/>
      <c r="BM52" s="226"/>
      <c r="BN52" s="226"/>
      <c r="BO52" s="232"/>
      <c r="BP52" s="220"/>
      <c r="BQ52" s="226"/>
      <c r="BR52" s="226"/>
      <c r="BS52" s="226"/>
      <c r="BT52" s="226"/>
      <c r="BU52" s="232"/>
      <c r="BV52" s="220"/>
      <c r="BW52" s="226"/>
      <c r="BX52" s="226"/>
      <c r="BY52" s="226"/>
      <c r="BZ52" s="226"/>
      <c r="CA52" s="232"/>
      <c r="CB52" s="220"/>
      <c r="CC52" s="226"/>
      <c r="CD52" s="226"/>
      <c r="CE52" s="226"/>
      <c r="CF52" s="226"/>
      <c r="CG52" s="266"/>
      <c r="CH52" s="192"/>
    </row>
    <row r="53" spans="1:86" ht="9" customHeight="1">
      <c r="A53" s="180"/>
      <c r="B53" s="180"/>
      <c r="C53" s="202"/>
      <c r="D53" s="202"/>
      <c r="E53" s="202"/>
      <c r="F53" s="202"/>
      <c r="G53" s="201"/>
      <c r="H53" s="201"/>
      <c r="I53" s="201"/>
      <c r="J53" s="201"/>
      <c r="K53" s="201"/>
      <c r="L53" s="201"/>
      <c r="M53" s="201"/>
      <c r="N53" s="222"/>
      <c r="O53" s="225"/>
      <c r="P53" s="225"/>
      <c r="Q53" s="225"/>
      <c r="R53" s="225"/>
      <c r="S53" s="234"/>
      <c r="T53" s="222"/>
      <c r="U53" s="225"/>
      <c r="V53" s="225"/>
      <c r="W53" s="225"/>
      <c r="X53" s="225"/>
      <c r="Y53" s="234"/>
      <c r="Z53" s="222"/>
      <c r="AA53" s="225"/>
      <c r="AB53" s="225"/>
      <c r="AC53" s="225"/>
      <c r="AD53" s="225"/>
      <c r="AE53" s="234"/>
      <c r="AF53" s="222"/>
      <c r="AG53" s="225"/>
      <c r="AH53" s="225"/>
      <c r="AI53" s="225"/>
      <c r="AJ53" s="225"/>
      <c r="AK53" s="234"/>
      <c r="AL53" s="222"/>
      <c r="AM53" s="225"/>
      <c r="AN53" s="225"/>
      <c r="AO53" s="225"/>
      <c r="AP53" s="225"/>
      <c r="AQ53" s="234"/>
      <c r="AR53" s="222"/>
      <c r="AS53" s="225"/>
      <c r="AT53" s="225"/>
      <c r="AU53" s="225"/>
      <c r="AV53" s="225"/>
      <c r="AW53" s="234"/>
      <c r="AX53" s="222"/>
      <c r="AY53" s="225"/>
      <c r="AZ53" s="225"/>
      <c r="BA53" s="225"/>
      <c r="BB53" s="225"/>
      <c r="BC53" s="234"/>
      <c r="BD53" s="222"/>
      <c r="BE53" s="225"/>
      <c r="BF53" s="225"/>
      <c r="BG53" s="225"/>
      <c r="BH53" s="225"/>
      <c r="BI53" s="234"/>
      <c r="BJ53" s="222"/>
      <c r="BK53" s="225"/>
      <c r="BL53" s="225"/>
      <c r="BM53" s="225"/>
      <c r="BN53" s="225"/>
      <c r="BO53" s="234"/>
      <c r="BP53" s="222"/>
      <c r="BQ53" s="225"/>
      <c r="BR53" s="225"/>
      <c r="BS53" s="225"/>
      <c r="BT53" s="225"/>
      <c r="BU53" s="234"/>
      <c r="BV53" s="222"/>
      <c r="BW53" s="225"/>
      <c r="BX53" s="225"/>
      <c r="BY53" s="225"/>
      <c r="BZ53" s="225"/>
      <c r="CA53" s="234"/>
      <c r="CB53" s="222"/>
      <c r="CC53" s="225"/>
      <c r="CD53" s="225"/>
      <c r="CE53" s="225"/>
      <c r="CF53" s="225"/>
      <c r="CG53" s="267"/>
      <c r="CH53" s="192"/>
    </row>
    <row r="54" spans="1:86" ht="9" customHeight="1">
      <c r="A54" s="180"/>
      <c r="B54" s="180"/>
      <c r="C54" s="202"/>
      <c r="D54" s="202"/>
      <c r="E54" s="202"/>
      <c r="F54" s="202"/>
      <c r="G54" s="201"/>
      <c r="H54" s="201"/>
      <c r="I54" s="201"/>
      <c r="J54" s="201"/>
      <c r="K54" s="201"/>
      <c r="L54" s="201"/>
      <c r="M54" s="201"/>
      <c r="N54" s="223"/>
      <c r="O54" s="228"/>
      <c r="P54" s="228"/>
      <c r="Q54" s="228"/>
      <c r="R54" s="228"/>
      <c r="S54" s="235"/>
      <c r="T54" s="223"/>
      <c r="U54" s="228"/>
      <c r="V54" s="228"/>
      <c r="W54" s="228"/>
      <c r="X54" s="228"/>
      <c r="Y54" s="235"/>
      <c r="Z54" s="223"/>
      <c r="AA54" s="228"/>
      <c r="AB54" s="228"/>
      <c r="AC54" s="228"/>
      <c r="AD54" s="228"/>
      <c r="AE54" s="235"/>
      <c r="AF54" s="223"/>
      <c r="AG54" s="228"/>
      <c r="AH54" s="228"/>
      <c r="AI54" s="228"/>
      <c r="AJ54" s="228"/>
      <c r="AK54" s="235"/>
      <c r="AL54" s="223"/>
      <c r="AM54" s="228"/>
      <c r="AN54" s="228"/>
      <c r="AO54" s="228"/>
      <c r="AP54" s="228"/>
      <c r="AQ54" s="235"/>
      <c r="AR54" s="223"/>
      <c r="AS54" s="228"/>
      <c r="AT54" s="228"/>
      <c r="AU54" s="228"/>
      <c r="AV54" s="228"/>
      <c r="AW54" s="235"/>
      <c r="AX54" s="223"/>
      <c r="AY54" s="228"/>
      <c r="AZ54" s="228"/>
      <c r="BA54" s="228"/>
      <c r="BB54" s="228"/>
      <c r="BC54" s="235"/>
      <c r="BD54" s="223"/>
      <c r="BE54" s="228"/>
      <c r="BF54" s="228"/>
      <c r="BG54" s="228"/>
      <c r="BH54" s="228"/>
      <c r="BI54" s="235"/>
      <c r="BJ54" s="223"/>
      <c r="BK54" s="228"/>
      <c r="BL54" s="228"/>
      <c r="BM54" s="228"/>
      <c r="BN54" s="228"/>
      <c r="BO54" s="235"/>
      <c r="BP54" s="223"/>
      <c r="BQ54" s="228"/>
      <c r="BR54" s="228"/>
      <c r="BS54" s="228"/>
      <c r="BT54" s="228"/>
      <c r="BU54" s="235"/>
      <c r="BV54" s="223"/>
      <c r="BW54" s="228"/>
      <c r="BX54" s="228"/>
      <c r="BY54" s="228"/>
      <c r="BZ54" s="228"/>
      <c r="CA54" s="235"/>
      <c r="CB54" s="223"/>
      <c r="CC54" s="228"/>
      <c r="CD54" s="228"/>
      <c r="CE54" s="228"/>
      <c r="CF54" s="228"/>
      <c r="CG54" s="268"/>
      <c r="CH54" s="192"/>
    </row>
    <row r="55" spans="1:86" ht="9" customHeight="1">
      <c r="A55" s="180"/>
      <c r="B55" s="180"/>
      <c r="C55" s="201"/>
      <c r="D55" s="201"/>
      <c r="E55" s="201"/>
      <c r="F55" s="201"/>
      <c r="G55" s="201"/>
      <c r="H55" s="201"/>
      <c r="I55" s="201"/>
      <c r="J55" s="201"/>
      <c r="K55" s="201"/>
      <c r="L55" s="201"/>
      <c r="M55" s="201"/>
      <c r="N55" s="220"/>
      <c r="O55" s="226"/>
      <c r="P55" s="226"/>
      <c r="Q55" s="226"/>
      <c r="R55" s="226"/>
      <c r="S55" s="232"/>
      <c r="T55" s="220"/>
      <c r="U55" s="226"/>
      <c r="V55" s="226"/>
      <c r="W55" s="226"/>
      <c r="X55" s="226"/>
      <c r="Y55" s="232"/>
      <c r="Z55" s="220"/>
      <c r="AA55" s="226"/>
      <c r="AB55" s="226"/>
      <c r="AC55" s="226"/>
      <c r="AD55" s="226"/>
      <c r="AE55" s="232"/>
      <c r="AF55" s="220"/>
      <c r="AG55" s="226"/>
      <c r="AH55" s="226"/>
      <c r="AI55" s="226"/>
      <c r="AJ55" s="226"/>
      <c r="AK55" s="232"/>
      <c r="AL55" s="220"/>
      <c r="AM55" s="226"/>
      <c r="AN55" s="226"/>
      <c r="AO55" s="226"/>
      <c r="AP55" s="226"/>
      <c r="AQ55" s="232"/>
      <c r="AR55" s="220"/>
      <c r="AS55" s="226"/>
      <c r="AT55" s="226"/>
      <c r="AU55" s="226"/>
      <c r="AV55" s="226"/>
      <c r="AW55" s="232"/>
      <c r="AX55" s="220"/>
      <c r="AY55" s="226"/>
      <c r="AZ55" s="226"/>
      <c r="BA55" s="226"/>
      <c r="BB55" s="226"/>
      <c r="BC55" s="232"/>
      <c r="BD55" s="220"/>
      <c r="BE55" s="226"/>
      <c r="BF55" s="226"/>
      <c r="BG55" s="226"/>
      <c r="BH55" s="226"/>
      <c r="BI55" s="232"/>
      <c r="BJ55" s="220"/>
      <c r="BK55" s="226"/>
      <c r="BL55" s="226"/>
      <c r="BM55" s="226"/>
      <c r="BN55" s="226"/>
      <c r="BO55" s="232"/>
      <c r="BP55" s="220"/>
      <c r="BQ55" s="226"/>
      <c r="BR55" s="226"/>
      <c r="BS55" s="226"/>
      <c r="BT55" s="226"/>
      <c r="BU55" s="232"/>
      <c r="BV55" s="220"/>
      <c r="BW55" s="226"/>
      <c r="BX55" s="226"/>
      <c r="BY55" s="226"/>
      <c r="BZ55" s="226"/>
      <c r="CA55" s="232"/>
      <c r="CB55" s="220"/>
      <c r="CC55" s="226"/>
      <c r="CD55" s="226"/>
      <c r="CE55" s="226"/>
      <c r="CF55" s="226"/>
      <c r="CG55" s="266"/>
      <c r="CH55" s="192"/>
    </row>
    <row r="56" spans="1:86" ht="9" customHeight="1">
      <c r="A56" s="180"/>
      <c r="B56" s="180"/>
      <c r="C56" s="201"/>
      <c r="D56" s="201"/>
      <c r="E56" s="201"/>
      <c r="F56" s="201"/>
      <c r="G56" s="201"/>
      <c r="H56" s="201"/>
      <c r="I56" s="201"/>
      <c r="J56" s="201"/>
      <c r="K56" s="201"/>
      <c r="L56" s="201"/>
      <c r="M56" s="201"/>
      <c r="N56" s="222"/>
      <c r="O56" s="225"/>
      <c r="P56" s="225"/>
      <c r="Q56" s="225"/>
      <c r="R56" s="225"/>
      <c r="S56" s="234"/>
      <c r="T56" s="222"/>
      <c r="U56" s="225"/>
      <c r="V56" s="225"/>
      <c r="W56" s="225"/>
      <c r="X56" s="225"/>
      <c r="Y56" s="234"/>
      <c r="Z56" s="222"/>
      <c r="AA56" s="225"/>
      <c r="AB56" s="225"/>
      <c r="AC56" s="225"/>
      <c r="AD56" s="225"/>
      <c r="AE56" s="234"/>
      <c r="AF56" s="222"/>
      <c r="AG56" s="225"/>
      <c r="AH56" s="225"/>
      <c r="AI56" s="225"/>
      <c r="AJ56" s="225"/>
      <c r="AK56" s="234"/>
      <c r="AL56" s="222"/>
      <c r="AM56" s="225"/>
      <c r="AN56" s="225"/>
      <c r="AO56" s="225"/>
      <c r="AP56" s="225"/>
      <c r="AQ56" s="234"/>
      <c r="AR56" s="222"/>
      <c r="AS56" s="225"/>
      <c r="AT56" s="225"/>
      <c r="AU56" s="225"/>
      <c r="AV56" s="225"/>
      <c r="AW56" s="234"/>
      <c r="AX56" s="222"/>
      <c r="AY56" s="225"/>
      <c r="AZ56" s="225"/>
      <c r="BA56" s="225"/>
      <c r="BB56" s="225"/>
      <c r="BC56" s="234"/>
      <c r="BD56" s="222"/>
      <c r="BE56" s="225"/>
      <c r="BF56" s="225"/>
      <c r="BG56" s="225"/>
      <c r="BH56" s="225"/>
      <c r="BI56" s="234"/>
      <c r="BJ56" s="222"/>
      <c r="BK56" s="225"/>
      <c r="BL56" s="225"/>
      <c r="BM56" s="225"/>
      <c r="BN56" s="225"/>
      <c r="BO56" s="234"/>
      <c r="BP56" s="222"/>
      <c r="BQ56" s="225"/>
      <c r="BR56" s="225"/>
      <c r="BS56" s="225"/>
      <c r="BT56" s="225"/>
      <c r="BU56" s="234"/>
      <c r="BV56" s="222"/>
      <c r="BW56" s="225"/>
      <c r="BX56" s="225"/>
      <c r="BY56" s="225"/>
      <c r="BZ56" s="225"/>
      <c r="CA56" s="234"/>
      <c r="CB56" s="222"/>
      <c r="CC56" s="225"/>
      <c r="CD56" s="225"/>
      <c r="CE56" s="225"/>
      <c r="CF56" s="225"/>
      <c r="CG56" s="267"/>
      <c r="CH56" s="192"/>
    </row>
    <row r="57" spans="1:86" ht="9" customHeight="1">
      <c r="A57" s="180"/>
      <c r="B57" s="180"/>
      <c r="C57" s="201"/>
      <c r="D57" s="201"/>
      <c r="E57" s="201"/>
      <c r="F57" s="201"/>
      <c r="G57" s="201"/>
      <c r="H57" s="201"/>
      <c r="I57" s="201"/>
      <c r="J57" s="201"/>
      <c r="K57" s="201"/>
      <c r="L57" s="201"/>
      <c r="M57" s="201"/>
      <c r="N57" s="222"/>
      <c r="O57" s="225"/>
      <c r="P57" s="225"/>
      <c r="Q57" s="225"/>
      <c r="R57" s="225"/>
      <c r="S57" s="234"/>
      <c r="T57" s="222"/>
      <c r="U57" s="225"/>
      <c r="V57" s="225"/>
      <c r="W57" s="225"/>
      <c r="X57" s="225"/>
      <c r="Y57" s="234"/>
      <c r="Z57" s="222"/>
      <c r="AA57" s="225"/>
      <c r="AB57" s="225"/>
      <c r="AC57" s="225"/>
      <c r="AD57" s="225"/>
      <c r="AE57" s="234"/>
      <c r="AF57" s="222"/>
      <c r="AG57" s="225"/>
      <c r="AH57" s="225"/>
      <c r="AI57" s="225"/>
      <c r="AJ57" s="225"/>
      <c r="AK57" s="234"/>
      <c r="AL57" s="222"/>
      <c r="AM57" s="225"/>
      <c r="AN57" s="225"/>
      <c r="AO57" s="225"/>
      <c r="AP57" s="225"/>
      <c r="AQ57" s="234"/>
      <c r="AR57" s="222"/>
      <c r="AS57" s="225"/>
      <c r="AT57" s="225"/>
      <c r="AU57" s="225"/>
      <c r="AV57" s="225"/>
      <c r="AW57" s="234"/>
      <c r="AX57" s="222"/>
      <c r="AY57" s="225"/>
      <c r="AZ57" s="225"/>
      <c r="BA57" s="225"/>
      <c r="BB57" s="225"/>
      <c r="BC57" s="234"/>
      <c r="BD57" s="222"/>
      <c r="BE57" s="225"/>
      <c r="BF57" s="225"/>
      <c r="BG57" s="225"/>
      <c r="BH57" s="225"/>
      <c r="BI57" s="234"/>
      <c r="BJ57" s="222"/>
      <c r="BK57" s="225"/>
      <c r="BL57" s="225"/>
      <c r="BM57" s="225"/>
      <c r="BN57" s="225"/>
      <c r="BO57" s="234"/>
      <c r="BP57" s="222"/>
      <c r="BQ57" s="225"/>
      <c r="BR57" s="225"/>
      <c r="BS57" s="225"/>
      <c r="BT57" s="225"/>
      <c r="BU57" s="234"/>
      <c r="BV57" s="222"/>
      <c r="BW57" s="225"/>
      <c r="BX57" s="225"/>
      <c r="BY57" s="225"/>
      <c r="BZ57" s="225"/>
      <c r="CA57" s="234"/>
      <c r="CB57" s="222"/>
      <c r="CC57" s="225"/>
      <c r="CD57" s="225"/>
      <c r="CE57" s="225"/>
      <c r="CF57" s="225"/>
      <c r="CG57" s="267"/>
      <c r="CH57" s="192"/>
    </row>
    <row r="58" spans="1:86" ht="9" customHeight="1">
      <c r="A58" s="181"/>
      <c r="B58" s="181"/>
      <c r="C58" s="203"/>
      <c r="D58" s="203"/>
      <c r="E58" s="203"/>
      <c r="F58" s="203"/>
      <c r="G58" s="212"/>
      <c r="H58" s="212"/>
      <c r="I58" s="212"/>
      <c r="J58" s="212"/>
      <c r="K58" s="212"/>
      <c r="L58" s="212"/>
      <c r="M58" s="212"/>
      <c r="N58" s="220"/>
      <c r="O58" s="226"/>
      <c r="P58" s="226"/>
      <c r="Q58" s="226"/>
      <c r="R58" s="226"/>
      <c r="S58" s="232"/>
      <c r="T58" s="220"/>
      <c r="U58" s="226"/>
      <c r="V58" s="226"/>
      <c r="W58" s="226"/>
      <c r="X58" s="226"/>
      <c r="Y58" s="232"/>
      <c r="Z58" s="220"/>
      <c r="AA58" s="226"/>
      <c r="AB58" s="226"/>
      <c r="AC58" s="226"/>
      <c r="AD58" s="226"/>
      <c r="AE58" s="232"/>
      <c r="AF58" s="220"/>
      <c r="AG58" s="226"/>
      <c r="AH58" s="226"/>
      <c r="AI58" s="226"/>
      <c r="AJ58" s="226"/>
      <c r="AK58" s="232"/>
      <c r="AL58" s="220"/>
      <c r="AM58" s="226"/>
      <c r="AN58" s="226"/>
      <c r="AO58" s="226"/>
      <c r="AP58" s="226"/>
      <c r="AQ58" s="232"/>
      <c r="AR58" s="220"/>
      <c r="AS58" s="226"/>
      <c r="AT58" s="226"/>
      <c r="AU58" s="226"/>
      <c r="AV58" s="226"/>
      <c r="AW58" s="232"/>
      <c r="AX58" s="220"/>
      <c r="AY58" s="226"/>
      <c r="AZ58" s="226"/>
      <c r="BA58" s="226"/>
      <c r="BB58" s="226"/>
      <c r="BC58" s="232"/>
      <c r="BD58" s="220"/>
      <c r="BE58" s="226"/>
      <c r="BF58" s="226"/>
      <c r="BG58" s="226"/>
      <c r="BH58" s="226"/>
      <c r="BI58" s="232"/>
      <c r="BJ58" s="220"/>
      <c r="BK58" s="226"/>
      <c r="BL58" s="226"/>
      <c r="BM58" s="226"/>
      <c r="BN58" s="226"/>
      <c r="BO58" s="232"/>
      <c r="BP58" s="220"/>
      <c r="BQ58" s="226"/>
      <c r="BR58" s="226"/>
      <c r="BS58" s="226"/>
      <c r="BT58" s="226"/>
      <c r="BU58" s="232"/>
      <c r="BV58" s="220"/>
      <c r="BW58" s="226"/>
      <c r="BX58" s="226"/>
      <c r="BY58" s="226"/>
      <c r="BZ58" s="226"/>
      <c r="CA58" s="232"/>
      <c r="CB58" s="220"/>
      <c r="CC58" s="226"/>
      <c r="CD58" s="226"/>
      <c r="CE58" s="226"/>
      <c r="CF58" s="226"/>
      <c r="CG58" s="266"/>
      <c r="CH58" s="192"/>
    </row>
    <row r="59" spans="1:86" ht="9" customHeight="1">
      <c r="A59" s="181"/>
      <c r="B59" s="181"/>
      <c r="C59" s="203"/>
      <c r="D59" s="203"/>
      <c r="E59" s="203"/>
      <c r="F59" s="203"/>
      <c r="G59" s="212"/>
      <c r="H59" s="212"/>
      <c r="I59" s="212"/>
      <c r="J59" s="212"/>
      <c r="K59" s="212"/>
      <c r="L59" s="212"/>
      <c r="M59" s="212"/>
      <c r="N59" s="222"/>
      <c r="O59" s="225"/>
      <c r="P59" s="225"/>
      <c r="Q59" s="225"/>
      <c r="R59" s="225"/>
      <c r="S59" s="234"/>
      <c r="T59" s="222"/>
      <c r="U59" s="225"/>
      <c r="V59" s="225"/>
      <c r="W59" s="225"/>
      <c r="X59" s="225"/>
      <c r="Y59" s="234"/>
      <c r="Z59" s="222"/>
      <c r="AA59" s="225"/>
      <c r="AB59" s="225"/>
      <c r="AC59" s="225"/>
      <c r="AD59" s="225"/>
      <c r="AE59" s="234"/>
      <c r="AF59" s="222"/>
      <c r="AG59" s="225"/>
      <c r="AH59" s="225"/>
      <c r="AI59" s="225"/>
      <c r="AJ59" s="225"/>
      <c r="AK59" s="234"/>
      <c r="AL59" s="222"/>
      <c r="AM59" s="225"/>
      <c r="AN59" s="225"/>
      <c r="AO59" s="225"/>
      <c r="AP59" s="225"/>
      <c r="AQ59" s="234"/>
      <c r="AR59" s="222"/>
      <c r="AS59" s="225"/>
      <c r="AT59" s="225"/>
      <c r="AU59" s="225"/>
      <c r="AV59" s="225"/>
      <c r="AW59" s="234"/>
      <c r="AX59" s="222"/>
      <c r="AY59" s="225"/>
      <c r="AZ59" s="225"/>
      <c r="BA59" s="225"/>
      <c r="BB59" s="225"/>
      <c r="BC59" s="234"/>
      <c r="BD59" s="222"/>
      <c r="BE59" s="225"/>
      <c r="BF59" s="225"/>
      <c r="BG59" s="225"/>
      <c r="BH59" s="225"/>
      <c r="BI59" s="234"/>
      <c r="BJ59" s="222"/>
      <c r="BK59" s="225"/>
      <c r="BL59" s="225"/>
      <c r="BM59" s="225"/>
      <c r="BN59" s="225"/>
      <c r="BO59" s="234"/>
      <c r="BP59" s="222"/>
      <c r="BQ59" s="225"/>
      <c r="BR59" s="225"/>
      <c r="BS59" s="225"/>
      <c r="BT59" s="225"/>
      <c r="BU59" s="234"/>
      <c r="BV59" s="222"/>
      <c r="BW59" s="225"/>
      <c r="BX59" s="225"/>
      <c r="BY59" s="225"/>
      <c r="BZ59" s="225"/>
      <c r="CA59" s="234"/>
      <c r="CB59" s="222"/>
      <c r="CC59" s="225"/>
      <c r="CD59" s="225"/>
      <c r="CE59" s="225"/>
      <c r="CF59" s="225"/>
      <c r="CG59" s="267"/>
      <c r="CH59" s="192"/>
    </row>
    <row r="60" spans="1:86" ht="9" customHeight="1">
      <c r="A60" s="181"/>
      <c r="B60" s="181"/>
      <c r="C60" s="203"/>
      <c r="D60" s="203"/>
      <c r="E60" s="203"/>
      <c r="F60" s="203"/>
      <c r="G60" s="212"/>
      <c r="H60" s="212"/>
      <c r="I60" s="212"/>
      <c r="J60" s="212"/>
      <c r="K60" s="212"/>
      <c r="L60" s="212"/>
      <c r="M60" s="212"/>
      <c r="N60" s="224"/>
      <c r="O60" s="229"/>
      <c r="P60" s="229"/>
      <c r="Q60" s="229"/>
      <c r="R60" s="229"/>
      <c r="S60" s="236"/>
      <c r="T60" s="224"/>
      <c r="U60" s="229"/>
      <c r="V60" s="229"/>
      <c r="W60" s="229"/>
      <c r="X60" s="229"/>
      <c r="Y60" s="236"/>
      <c r="Z60" s="224"/>
      <c r="AA60" s="229"/>
      <c r="AB60" s="229"/>
      <c r="AC60" s="229"/>
      <c r="AD60" s="229"/>
      <c r="AE60" s="236"/>
      <c r="AF60" s="224"/>
      <c r="AG60" s="229"/>
      <c r="AH60" s="229"/>
      <c r="AI60" s="229"/>
      <c r="AJ60" s="229"/>
      <c r="AK60" s="236"/>
      <c r="AL60" s="224"/>
      <c r="AM60" s="229"/>
      <c r="AN60" s="229"/>
      <c r="AO60" s="229"/>
      <c r="AP60" s="229"/>
      <c r="AQ60" s="236"/>
      <c r="AR60" s="224"/>
      <c r="AS60" s="229"/>
      <c r="AT60" s="229"/>
      <c r="AU60" s="229"/>
      <c r="AV60" s="229"/>
      <c r="AW60" s="236"/>
      <c r="AX60" s="224"/>
      <c r="AY60" s="229"/>
      <c r="AZ60" s="229"/>
      <c r="BA60" s="229"/>
      <c r="BB60" s="229"/>
      <c r="BC60" s="236"/>
      <c r="BD60" s="224"/>
      <c r="BE60" s="229"/>
      <c r="BF60" s="229"/>
      <c r="BG60" s="229"/>
      <c r="BH60" s="229"/>
      <c r="BI60" s="236"/>
      <c r="BJ60" s="224"/>
      <c r="BK60" s="229"/>
      <c r="BL60" s="229"/>
      <c r="BM60" s="229"/>
      <c r="BN60" s="229"/>
      <c r="BO60" s="236"/>
      <c r="BP60" s="224"/>
      <c r="BQ60" s="229"/>
      <c r="BR60" s="229"/>
      <c r="BS60" s="229"/>
      <c r="BT60" s="229"/>
      <c r="BU60" s="236"/>
      <c r="BV60" s="224"/>
      <c r="BW60" s="229"/>
      <c r="BX60" s="229"/>
      <c r="BY60" s="229"/>
      <c r="BZ60" s="229"/>
      <c r="CA60" s="236"/>
      <c r="CB60" s="224"/>
      <c r="CC60" s="229"/>
      <c r="CD60" s="229"/>
      <c r="CE60" s="229"/>
      <c r="CF60" s="229"/>
      <c r="CG60" s="269"/>
      <c r="CH60" s="192"/>
    </row>
    <row r="61" spans="1:86" ht="9.75" customHeight="1">
      <c r="B61" s="190"/>
      <c r="C61" s="190"/>
      <c r="D61" s="190"/>
      <c r="E61" s="190"/>
      <c r="F61" s="190"/>
      <c r="G61" s="190"/>
      <c r="H61" s="190"/>
      <c r="I61" s="190"/>
      <c r="J61" s="190"/>
      <c r="K61" s="190"/>
      <c r="L61" s="190"/>
      <c r="M61" s="190"/>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192"/>
    </row>
    <row r="62" spans="1:86" ht="9.75" customHeight="1">
      <c r="B62" s="191" t="s">
        <v>692</v>
      </c>
      <c r="C62" s="204" t="s">
        <v>54</v>
      </c>
      <c r="D62" s="204"/>
      <c r="E62" s="204"/>
      <c r="F62" s="204"/>
      <c r="G62" s="204"/>
      <c r="H62" s="204"/>
      <c r="I62" s="204"/>
      <c r="J62" s="204"/>
      <c r="K62" s="204"/>
      <c r="L62" s="204"/>
      <c r="M62" s="204"/>
      <c r="N62" s="204"/>
      <c r="O62" s="204"/>
      <c r="P62" s="204"/>
      <c r="Q62" s="204"/>
      <c r="R62" s="204"/>
      <c r="S62" s="204"/>
      <c r="T62" s="204"/>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192"/>
    </row>
    <row r="63" spans="1:86" ht="9.75" customHeight="1">
      <c r="B63" s="190"/>
      <c r="C63" s="190"/>
      <c r="D63" s="190"/>
      <c r="E63" s="190"/>
      <c r="F63" s="190"/>
      <c r="G63" s="190"/>
      <c r="H63" s="190"/>
      <c r="I63" s="190"/>
      <c r="J63" s="190"/>
      <c r="K63" s="190"/>
      <c r="L63" s="190"/>
      <c r="M63" s="190"/>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192"/>
    </row>
    <row r="64" spans="1:86" ht="9.75" customHeight="1">
      <c r="B64" s="190"/>
      <c r="C64" s="190"/>
      <c r="D64" s="190"/>
      <c r="E64" s="190"/>
      <c r="F64" s="190"/>
      <c r="G64" s="190"/>
      <c r="H64" s="190"/>
      <c r="I64" s="190"/>
      <c r="J64" s="190"/>
      <c r="K64" s="190"/>
      <c r="L64" s="190"/>
      <c r="M64" s="190"/>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192"/>
    </row>
    <row r="65" spans="2:86" ht="9.75" customHeight="1">
      <c r="B65" s="190"/>
      <c r="C65" s="190"/>
      <c r="D65" s="190"/>
      <c r="E65" s="190"/>
      <c r="F65" s="190"/>
      <c r="G65" s="190"/>
      <c r="H65" s="190"/>
      <c r="I65" s="190"/>
      <c r="J65" s="190"/>
      <c r="K65" s="190"/>
      <c r="L65" s="190"/>
      <c r="M65" s="190"/>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192"/>
    </row>
    <row r="66" spans="2:86" ht="9.75" customHeight="1">
      <c r="B66" s="190"/>
      <c r="C66" s="190"/>
      <c r="D66" s="190"/>
      <c r="E66" s="190"/>
      <c r="F66" s="190"/>
      <c r="G66" s="190"/>
      <c r="H66" s="190"/>
      <c r="I66" s="190"/>
      <c r="J66" s="190"/>
      <c r="K66" s="190"/>
      <c r="L66" s="190"/>
      <c r="M66" s="190"/>
      <c r="N66" s="225"/>
      <c r="O66" s="225"/>
      <c r="P66" s="225"/>
      <c r="Q66" s="225"/>
      <c r="R66" s="225"/>
      <c r="S66" s="225"/>
      <c r="T66" s="225"/>
      <c r="U66" s="225"/>
      <c r="V66" s="225"/>
      <c r="W66" s="225"/>
      <c r="X66" s="225"/>
      <c r="Y66" s="225"/>
      <c r="Z66" s="225"/>
      <c r="AA66" s="225"/>
      <c r="AB66" s="225"/>
      <c r="AC66" s="225"/>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192"/>
    </row>
    <row r="67" spans="2:86" ht="9.75" customHeight="1">
      <c r="B67" s="190"/>
      <c r="C67" s="190"/>
      <c r="D67" s="190"/>
      <c r="E67" s="190"/>
      <c r="F67" s="190"/>
      <c r="G67" s="190"/>
      <c r="H67" s="190"/>
      <c r="I67" s="190"/>
      <c r="J67" s="190"/>
      <c r="K67" s="190"/>
      <c r="L67" s="190"/>
      <c r="M67" s="190"/>
      <c r="N67" s="225"/>
      <c r="O67" s="225"/>
      <c r="P67" s="225"/>
      <c r="Q67" s="225"/>
      <c r="R67" s="225"/>
      <c r="S67" s="225"/>
      <c r="T67" s="225"/>
      <c r="U67" s="225"/>
      <c r="V67" s="225"/>
      <c r="W67" s="225"/>
      <c r="X67" s="225"/>
      <c r="Y67" s="225"/>
      <c r="Z67" s="225"/>
      <c r="AA67" s="225"/>
      <c r="AB67" s="225"/>
      <c r="AC67" s="225"/>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192"/>
    </row>
    <row r="68" spans="2:86" ht="9.75" customHeight="1">
      <c r="B68" s="190"/>
      <c r="C68" s="190"/>
      <c r="D68" s="190"/>
      <c r="E68" s="190"/>
      <c r="F68" s="190"/>
      <c r="G68" s="190"/>
      <c r="H68" s="190"/>
      <c r="I68" s="190"/>
      <c r="J68" s="190"/>
      <c r="K68" s="190"/>
      <c r="L68" s="190"/>
      <c r="M68" s="190"/>
      <c r="N68" s="225"/>
      <c r="O68" s="225"/>
      <c r="P68" s="225"/>
      <c r="Q68" s="225"/>
      <c r="R68" s="225"/>
      <c r="S68" s="225"/>
      <c r="T68" s="225"/>
      <c r="U68" s="225"/>
      <c r="V68" s="225"/>
      <c r="W68" s="225"/>
      <c r="X68" s="225"/>
      <c r="Y68" s="225"/>
      <c r="Z68" s="225"/>
      <c r="AA68" s="225"/>
      <c r="AB68" s="225"/>
      <c r="AC68" s="225"/>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192"/>
    </row>
    <row r="69" spans="2:86" ht="9.75" customHeight="1">
      <c r="B69" s="190"/>
      <c r="C69" s="190"/>
      <c r="D69" s="190"/>
      <c r="E69" s="190"/>
      <c r="F69" s="190"/>
      <c r="G69" s="190"/>
      <c r="H69" s="190"/>
      <c r="I69" s="190"/>
      <c r="J69" s="190"/>
      <c r="K69" s="190"/>
      <c r="L69" s="190"/>
      <c r="M69" s="190"/>
      <c r="N69" s="225"/>
      <c r="O69" s="225"/>
      <c r="P69" s="225"/>
      <c r="Q69" s="225"/>
      <c r="R69" s="225"/>
      <c r="S69" s="225"/>
      <c r="T69" s="225"/>
      <c r="U69" s="225"/>
      <c r="V69" s="225"/>
      <c r="W69" s="225"/>
      <c r="X69" s="225"/>
      <c r="Y69" s="225"/>
      <c r="Z69" s="225"/>
      <c r="AA69" s="225"/>
      <c r="AB69" s="225"/>
      <c r="AC69" s="225"/>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192"/>
    </row>
    <row r="70" spans="2:86" ht="9.75" customHeight="1">
      <c r="B70" s="192"/>
      <c r="C70" s="192"/>
      <c r="D70" s="192"/>
      <c r="E70" s="208"/>
      <c r="F70" s="209"/>
      <c r="G70" s="209"/>
      <c r="H70" s="209"/>
      <c r="I70" s="209"/>
      <c r="J70" s="209"/>
      <c r="K70" s="209"/>
      <c r="L70" s="209"/>
      <c r="M70" s="209"/>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192"/>
    </row>
    <row r="71" spans="2:86" ht="9.75" customHeight="1">
      <c r="B71" s="192"/>
      <c r="C71" s="192"/>
      <c r="D71" s="192"/>
      <c r="E71" s="208"/>
      <c r="F71" s="209"/>
      <c r="G71" s="209"/>
      <c r="H71" s="209"/>
      <c r="I71" s="209"/>
      <c r="J71" s="209"/>
      <c r="K71" s="209"/>
      <c r="L71" s="209"/>
      <c r="M71" s="209"/>
      <c r="N71" s="225"/>
      <c r="O71" s="225"/>
      <c r="P71" s="225"/>
      <c r="Q71" s="225"/>
      <c r="R71" s="230"/>
      <c r="S71" s="230"/>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192"/>
    </row>
    <row r="72" spans="2:86" ht="9.75" customHeight="1">
      <c r="B72" s="192"/>
      <c r="C72" s="192"/>
      <c r="D72" s="192"/>
      <c r="E72" s="208"/>
      <c r="F72" s="209"/>
      <c r="G72" s="209"/>
      <c r="H72" s="209"/>
      <c r="I72" s="209"/>
      <c r="J72" s="209"/>
      <c r="K72" s="209"/>
      <c r="L72" s="209"/>
      <c r="M72" s="209"/>
      <c r="N72" s="225"/>
      <c r="O72" s="225"/>
      <c r="P72" s="225"/>
      <c r="Q72" s="225"/>
      <c r="R72" s="225"/>
      <c r="S72" s="225"/>
      <c r="T72" s="225"/>
      <c r="U72" s="225"/>
      <c r="V72" s="225"/>
      <c r="W72" s="225"/>
      <c r="X72" s="225"/>
      <c r="Y72" s="225"/>
      <c r="Z72" s="225"/>
      <c r="AA72" s="225"/>
      <c r="AB72" s="225"/>
      <c r="AC72" s="225"/>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192"/>
    </row>
    <row r="73" spans="2:86" ht="9.75" customHeight="1">
      <c r="B73" s="192"/>
      <c r="C73" s="192"/>
      <c r="D73" s="192"/>
      <c r="E73" s="208"/>
      <c r="F73" s="209"/>
      <c r="G73" s="209"/>
      <c r="H73" s="209"/>
      <c r="I73" s="209"/>
      <c r="J73" s="209"/>
      <c r="K73" s="209"/>
      <c r="L73" s="209"/>
      <c r="M73" s="209"/>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192"/>
    </row>
  </sheetData>
  <mergeCells count="96">
    <mergeCell ref="C8:D8"/>
    <mergeCell ref="G10:K10"/>
    <mergeCell ref="N10:Y10"/>
    <mergeCell ref="C11:E11"/>
    <mergeCell ref="G11:K11"/>
    <mergeCell ref="N11:Y11"/>
    <mergeCell ref="C12:E12"/>
    <mergeCell ref="J12:K12"/>
    <mergeCell ref="N12:Y12"/>
    <mergeCell ref="J14:K14"/>
    <mergeCell ref="N14:Y14"/>
    <mergeCell ref="C16:E16"/>
    <mergeCell ref="AH16:BB16"/>
    <mergeCell ref="BK16:CB16"/>
    <mergeCell ref="CC16:CD16"/>
    <mergeCell ref="AG17:AK17"/>
    <mergeCell ref="AL17:AN17"/>
    <mergeCell ref="AO17:AQ17"/>
    <mergeCell ref="AL18:AN18"/>
    <mergeCell ref="AO18:AQ18"/>
    <mergeCell ref="C62:AT62"/>
    <mergeCell ref="R71:S71"/>
    <mergeCell ref="F12:F13"/>
    <mergeCell ref="G12:I14"/>
    <mergeCell ref="CJ12:CU13"/>
    <mergeCell ref="BE14:BI16"/>
    <mergeCell ref="BK14:CB15"/>
    <mergeCell ref="N18:AK19"/>
    <mergeCell ref="BF20:BL21"/>
    <mergeCell ref="BM20:CF21"/>
    <mergeCell ref="A22:B24"/>
    <mergeCell ref="C22:F24"/>
    <mergeCell ref="G22:I24"/>
    <mergeCell ref="J22:M24"/>
    <mergeCell ref="N22:S24"/>
    <mergeCell ref="T22:Y24"/>
    <mergeCell ref="Z22:AE24"/>
    <mergeCell ref="AF22:AK24"/>
    <mergeCell ref="AL22:AQ24"/>
    <mergeCell ref="AR22:AW24"/>
    <mergeCell ref="AX22:BC24"/>
    <mergeCell ref="BD22:BI24"/>
    <mergeCell ref="BJ22:BO24"/>
    <mergeCell ref="BP22:BU24"/>
    <mergeCell ref="BV22:CA24"/>
    <mergeCell ref="CB22:CG24"/>
    <mergeCell ref="A25:B27"/>
    <mergeCell ref="C25:F27"/>
    <mergeCell ref="G25:I27"/>
    <mergeCell ref="J25:M27"/>
    <mergeCell ref="A28:B30"/>
    <mergeCell ref="C28:F30"/>
    <mergeCell ref="G28:I30"/>
    <mergeCell ref="J28:M30"/>
    <mergeCell ref="A31:B33"/>
    <mergeCell ref="C31:F33"/>
    <mergeCell ref="G31:I33"/>
    <mergeCell ref="J31:M33"/>
    <mergeCell ref="A34:B36"/>
    <mergeCell ref="C34:F36"/>
    <mergeCell ref="G34:I36"/>
    <mergeCell ref="J34:M36"/>
    <mergeCell ref="A37:B39"/>
    <mergeCell ref="C37:F39"/>
    <mergeCell ref="G37:I39"/>
    <mergeCell ref="J37:M39"/>
    <mergeCell ref="A40:B42"/>
    <mergeCell ref="C40:F42"/>
    <mergeCell ref="G40:I42"/>
    <mergeCell ref="J40:M42"/>
    <mergeCell ref="A43:B45"/>
    <mergeCell ref="C43:F45"/>
    <mergeCell ref="G43:I45"/>
    <mergeCell ref="J43:M45"/>
    <mergeCell ref="A46:B48"/>
    <mergeCell ref="C46:F48"/>
    <mergeCell ref="G46:I48"/>
    <mergeCell ref="J46:M48"/>
    <mergeCell ref="A49:B51"/>
    <mergeCell ref="C49:F51"/>
    <mergeCell ref="G49:I51"/>
    <mergeCell ref="J49:M51"/>
    <mergeCell ref="A52:B54"/>
    <mergeCell ref="C52:F54"/>
    <mergeCell ref="G52:I54"/>
    <mergeCell ref="J52:M54"/>
    <mergeCell ref="A55:B57"/>
    <mergeCell ref="C55:F57"/>
    <mergeCell ref="G55:I57"/>
    <mergeCell ref="J55:M57"/>
    <mergeCell ref="A58:B60"/>
    <mergeCell ref="C58:F60"/>
    <mergeCell ref="G58:I60"/>
    <mergeCell ref="J58:M60"/>
    <mergeCell ref="F70:F71"/>
    <mergeCell ref="F72:F73"/>
  </mergeCells>
  <phoneticPr fontId="5" type="Hiragana"/>
  <conditionalFormatting sqref="AT19:AY19">
    <cfRule type="expression" dxfId="2" priority="2">
      <formula>IF(#REF!="",1,0)</formula>
    </cfRule>
  </conditionalFormatting>
  <hyperlinks>
    <hyperlink ref="CJ12" location="'入力表(工事・業務）'!A1"/>
  </hyperlinks>
  <printOptions horizontalCentered="1" verticalCentered="1"/>
  <pageMargins left="0.70833333333333304" right="0" top="0.43333333333333302" bottom="0.19722222222222199" header="0.511811023622047" footer="0.31527777777777799"/>
  <pageSetup paperSize="9" scale="69" fitToWidth="1" fitToHeight="1" orientation="landscape" usePrinterDefaults="1" horizontalDpi="300" verticalDpi="300" r:id="rId1"/>
  <headerFooter>
    <oddFooter>&amp;L&amp;"ＭＳ 明朝,標準"&amp;10注　１　当初、変更のいずれかを○で囲むこと。
　　２　「請求予定金額」の欄には、上旬は「１」、下旬は「２」と記入のこと。</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3366FF"/>
  </sheetPr>
  <dimension ref="A1:X39"/>
  <sheetViews>
    <sheetView view="pageBreakPreview" zoomScale="70" zoomScaleSheetLayoutView="70" workbookViewId="0">
      <selection activeCell="H9" sqref="H9:J9"/>
    </sheetView>
  </sheetViews>
  <sheetFormatPr defaultColWidth="9.00390625" defaultRowHeight="13.2"/>
  <cols>
    <col min="1" max="1" width="7.2578125" style="272" customWidth="1"/>
    <col min="2" max="2" width="3.75" style="272" customWidth="1"/>
    <col min="3" max="3" width="15.5" style="272" customWidth="1"/>
    <col min="4" max="4" width="10.3671875" style="273" customWidth="1"/>
    <col min="5" max="5" width="9.3671875" style="272" customWidth="1"/>
    <col min="6" max="6" width="10.62890625" style="272" customWidth="1"/>
    <col min="7" max="7" width="9.3671875" style="272" customWidth="1"/>
    <col min="8" max="9" width="9" style="272" customWidth="1"/>
    <col min="10" max="10" width="11.8671875" style="272" customWidth="1"/>
    <col min="11" max="11" width="4.12890625" style="272" customWidth="1"/>
    <col min="12" max="12" width="9" style="272" customWidth="1"/>
    <col min="13" max="13" width="39.62890625" style="272" customWidth="1"/>
    <col min="14" max="16384" width="9" style="272" customWidth="1"/>
  </cols>
  <sheetData>
    <row r="1" spans="1:24" ht="14.4">
      <c r="A1" s="272" t="s">
        <v>242</v>
      </c>
      <c r="C1" s="274"/>
      <c r="D1" s="278"/>
      <c r="E1" s="274"/>
      <c r="F1" s="274"/>
      <c r="G1" s="274"/>
      <c r="H1" s="274"/>
      <c r="I1" s="274"/>
      <c r="J1" s="274"/>
      <c r="K1" s="274"/>
    </row>
    <row r="2" spans="1:24" ht="27" customHeight="1">
      <c r="A2" s="274"/>
      <c r="B2" s="274"/>
      <c r="C2" s="274"/>
      <c r="D2" s="278"/>
      <c r="E2" s="274"/>
      <c r="F2" s="274"/>
      <c r="G2" s="288"/>
      <c r="H2" s="294" t="str">
        <f>'入力表(工事・業務）'!E20</f>
        <v>令和７年３月25日</v>
      </c>
      <c r="I2" s="294"/>
      <c r="J2" s="294"/>
      <c r="K2" s="294"/>
    </row>
    <row r="3" spans="1:24" ht="25.5" customHeight="1">
      <c r="A3" s="274"/>
      <c r="B3" s="274"/>
      <c r="C3" s="274"/>
      <c r="D3" s="278"/>
      <c r="E3" s="274"/>
      <c r="F3" s="274"/>
      <c r="G3" s="274"/>
      <c r="H3" s="274"/>
      <c r="I3" s="274"/>
      <c r="J3" s="274"/>
      <c r="K3" s="274"/>
    </row>
    <row r="4" spans="1:24" ht="23.25" customHeight="1">
      <c r="A4" s="275" t="s">
        <v>62</v>
      </c>
      <c r="B4" s="275"/>
      <c r="C4" s="280" t="str">
        <f>'入力表(工事・業務）'!J5</f>
        <v>村椿　　晃</v>
      </c>
      <c r="D4" s="280"/>
      <c r="E4" s="275" t="s">
        <v>196</v>
      </c>
      <c r="F4" s="274"/>
      <c r="G4" s="274"/>
      <c r="H4" s="274"/>
      <c r="I4" s="274"/>
      <c r="J4" s="274"/>
      <c r="K4" s="274"/>
    </row>
    <row r="5" spans="1:24" ht="11.25" customHeight="1">
      <c r="A5" s="274"/>
      <c r="B5" s="274"/>
      <c r="C5" s="274"/>
      <c r="D5" s="278"/>
      <c r="E5" s="274"/>
      <c r="F5" s="274"/>
      <c r="G5" s="274"/>
      <c r="H5" s="274"/>
      <c r="I5" s="274"/>
      <c r="J5" s="274"/>
      <c r="K5" s="274"/>
    </row>
    <row r="6" spans="1:24" ht="14.4">
      <c r="A6" s="274"/>
      <c r="B6" s="274"/>
      <c r="C6" s="274"/>
      <c r="D6" s="278"/>
      <c r="E6" s="274"/>
      <c r="F6" s="274"/>
      <c r="G6" s="274"/>
      <c r="H6" s="274"/>
      <c r="I6" s="274"/>
      <c r="J6" s="274"/>
      <c r="K6" s="274"/>
    </row>
    <row r="7" spans="1:24" ht="27.75" customHeight="1">
      <c r="A7" s="274"/>
      <c r="B7" s="274"/>
      <c r="C7" s="274"/>
      <c r="D7" s="278"/>
      <c r="E7" s="278"/>
      <c r="F7" s="278" t="s">
        <v>88</v>
      </c>
      <c r="G7" s="289" t="s">
        <v>39</v>
      </c>
      <c r="H7" s="295" t="str">
        <f>'入力表(工事・業務）'!J7</f>
        <v>魚津市○○町○番○号</v>
      </c>
      <c r="I7" s="295"/>
      <c r="J7" s="295"/>
      <c r="K7" s="274"/>
    </row>
    <row r="8" spans="1:24" ht="21.75" customHeight="1">
      <c r="A8" s="274"/>
      <c r="B8" s="274"/>
      <c r="C8" s="274"/>
      <c r="D8" s="278"/>
      <c r="E8" s="274"/>
      <c r="F8" s="289"/>
      <c r="G8" s="289" t="s">
        <v>67</v>
      </c>
      <c r="H8" s="295" t="str">
        <f>'入力表(工事・業務）'!J8</f>
        <v>株式会社　○○組</v>
      </c>
      <c r="I8" s="295"/>
      <c r="J8" s="295"/>
      <c r="K8" s="274"/>
      <c r="M8" s="173" t="s">
        <v>198</v>
      </c>
    </row>
    <row r="9" spans="1:24" ht="21.75" customHeight="1">
      <c r="A9" s="274"/>
      <c r="B9" s="274"/>
      <c r="C9" s="274"/>
      <c r="D9" s="278"/>
      <c r="E9" s="274"/>
      <c r="F9" s="289"/>
      <c r="G9" s="292"/>
      <c r="H9" s="295" t="str">
        <f>'入力表(工事・業務）'!J9</f>
        <v>代表取締役　○○○○</v>
      </c>
      <c r="I9" s="295"/>
      <c r="J9" s="295"/>
      <c r="K9" s="274" t="s">
        <v>246</v>
      </c>
    </row>
    <row r="10" spans="1:24" ht="14.4">
      <c r="A10" s="274"/>
      <c r="B10" s="274"/>
      <c r="C10" s="274"/>
      <c r="D10" s="278"/>
      <c r="E10" s="274"/>
      <c r="F10" s="274"/>
      <c r="G10" s="274"/>
      <c r="H10" s="274"/>
      <c r="I10" s="274"/>
      <c r="J10" s="274"/>
      <c r="K10" s="274"/>
    </row>
    <row r="11" spans="1:24" ht="14.4">
      <c r="A11" s="274"/>
      <c r="B11" s="274"/>
      <c r="C11" s="274"/>
      <c r="D11" s="278"/>
      <c r="E11" s="274"/>
      <c r="F11" s="274"/>
      <c r="G11" s="274"/>
      <c r="H11" s="274"/>
      <c r="I11" s="274"/>
      <c r="J11" s="274"/>
      <c r="K11" s="274"/>
    </row>
    <row r="12" spans="1:24" ht="13.5" customHeight="1">
      <c r="A12" s="276" t="s">
        <v>249</v>
      </c>
      <c r="B12" s="276"/>
      <c r="C12" s="276"/>
      <c r="D12" s="276"/>
      <c r="E12" s="276"/>
      <c r="F12" s="276"/>
      <c r="G12" s="276"/>
      <c r="H12" s="276"/>
      <c r="I12" s="276"/>
      <c r="J12" s="276"/>
      <c r="K12" s="276"/>
    </row>
    <row r="13" spans="1:24" ht="13.5" customHeight="1">
      <c r="A13" s="276"/>
      <c r="B13" s="276"/>
      <c r="C13" s="276"/>
      <c r="D13" s="276"/>
      <c r="E13" s="276"/>
      <c r="F13" s="276"/>
      <c r="G13" s="276"/>
      <c r="H13" s="276"/>
      <c r="I13" s="276"/>
      <c r="J13" s="276"/>
      <c r="K13" s="276"/>
    </row>
    <row r="14" spans="1:24" ht="40.5" customHeight="1">
      <c r="A14" s="277"/>
      <c r="B14" s="277"/>
      <c r="C14" s="277"/>
      <c r="D14" s="277"/>
      <c r="E14" s="283">
        <f>'入力表(工事・業務）'!E21</f>
        <v>8400000</v>
      </c>
      <c r="F14" s="283"/>
      <c r="G14" s="283"/>
      <c r="H14" s="277"/>
      <c r="I14" s="277"/>
      <c r="J14" s="277"/>
      <c r="K14" s="277"/>
    </row>
    <row r="15" spans="1:24" ht="24.75" customHeight="1"/>
    <row r="16" spans="1:24" s="274" customFormat="1" ht="17.25" customHeight="1">
      <c r="B16" s="279" t="str">
        <f>IF('入力表(工事・業務）'!$D$1=1,"上記金額を下記工事の前払金として請求します。","上記金額を下記業務の前払金として請求します。")</f>
        <v>上記金額を下記工事の前払金として請求します。</v>
      </c>
      <c r="C16" s="279"/>
      <c r="D16" s="279"/>
      <c r="E16" s="279"/>
      <c r="F16" s="279"/>
      <c r="G16" s="279"/>
      <c r="H16" s="279"/>
      <c r="I16" s="279"/>
      <c r="J16" s="279"/>
      <c r="K16" s="296"/>
      <c r="L16" s="296"/>
      <c r="M16" s="296"/>
      <c r="N16" s="296"/>
      <c r="O16" s="296"/>
      <c r="P16" s="296"/>
      <c r="Q16" s="296"/>
      <c r="R16" s="296"/>
      <c r="S16" s="296"/>
      <c r="T16" s="296"/>
      <c r="U16" s="296"/>
      <c r="V16" s="296"/>
      <c r="W16" s="296"/>
      <c r="X16" s="296"/>
    </row>
    <row r="17" spans="1:9" s="274" customFormat="1" ht="14.25" customHeight="1">
      <c r="D17" s="278"/>
    </row>
    <row r="18" spans="1:9" s="274" customFormat="1" ht="14.4">
      <c r="D18" s="278"/>
      <c r="E18" s="282" t="s">
        <v>200</v>
      </c>
      <c r="F18" s="282"/>
      <c r="G18" s="282"/>
    </row>
    <row r="19" spans="1:9" s="274" customFormat="1" ht="14.4">
      <c r="D19" s="278"/>
      <c r="E19" s="282"/>
      <c r="F19" s="282"/>
      <c r="G19" s="282"/>
    </row>
    <row r="20" spans="1:9" s="274" customFormat="1" ht="24" customHeight="1">
      <c r="D20" s="278"/>
    </row>
    <row r="21" spans="1:9" s="274" customFormat="1" ht="20.25" customHeight="1">
      <c r="D21" s="278"/>
      <c r="E21" s="284" t="str">
        <f>'入力表(工事・業務）'!E6</f>
        <v>魚津市庁舎整備事業</v>
      </c>
      <c r="F21" s="284"/>
      <c r="G21" s="284"/>
      <c r="H21" s="284"/>
      <c r="I21" s="284"/>
    </row>
    <row r="22" spans="1:9" s="274" customFormat="1" ht="20.25" customHeight="1">
      <c r="A22" s="278" t="s">
        <v>251</v>
      </c>
      <c r="B22" s="278"/>
      <c r="C22" s="281" t="str">
        <f>'入力表(工事・業務）'!B7</f>
        <v>工事名</v>
      </c>
      <c r="D22" s="278"/>
      <c r="E22" s="284" t="str">
        <f>'入力表(工事・業務）'!E7</f>
        <v>○○○○○○○○工事</v>
      </c>
      <c r="F22" s="284"/>
      <c r="G22" s="284"/>
      <c r="H22" s="284"/>
      <c r="I22" s="284"/>
    </row>
    <row r="23" spans="1:9" s="274" customFormat="1" ht="24.75" customHeight="1">
      <c r="D23" s="278"/>
      <c r="E23" s="285"/>
      <c r="F23" s="285"/>
      <c r="G23" s="285"/>
      <c r="H23" s="285"/>
      <c r="I23" s="285"/>
    </row>
    <row r="24" spans="1:9" s="274" customFormat="1" ht="21" customHeight="1">
      <c r="A24" s="278" t="s">
        <v>243</v>
      </c>
      <c r="B24" s="278"/>
      <c r="C24" s="281" t="str">
        <f>'入力表(工事・業務）'!B8</f>
        <v>工事場所</v>
      </c>
      <c r="D24" s="282" t="s">
        <v>201</v>
      </c>
      <c r="E24" s="282"/>
      <c r="F24" s="282" t="str">
        <f>'入力表(工事・業務）'!E8</f>
        <v>○○○○○</v>
      </c>
      <c r="G24" s="282"/>
      <c r="H24" s="282" t="s">
        <v>202</v>
      </c>
      <c r="I24" s="282"/>
    </row>
    <row r="25" spans="1:9" s="274" customFormat="1" ht="24.75" customHeight="1">
      <c r="C25" s="281"/>
      <c r="D25" s="278"/>
      <c r="E25" s="286"/>
      <c r="F25" s="286"/>
      <c r="G25" s="286"/>
      <c r="H25" s="286"/>
      <c r="I25" s="286"/>
    </row>
    <row r="26" spans="1:9" s="274" customFormat="1" ht="18.75" customHeight="1">
      <c r="A26" s="278" t="s">
        <v>193</v>
      </c>
      <c r="B26" s="278"/>
      <c r="C26" s="281" t="s">
        <v>254</v>
      </c>
      <c r="D26" s="278"/>
      <c r="E26" s="287">
        <f>'入力表(工事・業務）'!E10</f>
        <v>20000000</v>
      </c>
      <c r="F26" s="287"/>
      <c r="G26" s="293"/>
      <c r="H26" s="293"/>
      <c r="I26" s="293"/>
    </row>
    <row r="27" spans="1:9" s="274" customFormat="1" ht="24.75" customHeight="1">
      <c r="C27" s="281"/>
      <c r="D27" s="278"/>
    </row>
    <row r="28" spans="1:9" s="274" customFormat="1" ht="18.75" customHeight="1">
      <c r="A28" s="278" t="s">
        <v>199</v>
      </c>
      <c r="B28" s="278"/>
      <c r="C28" s="281" t="s">
        <v>145</v>
      </c>
      <c r="D28" s="278"/>
      <c r="E28" s="288"/>
      <c r="F28" s="291" t="str">
        <f>'入力表(工事・業務）'!E11</f>
        <v>令和７年６月１日</v>
      </c>
      <c r="G28" s="291"/>
      <c r="H28" s="291"/>
    </row>
    <row r="29" spans="1:9" s="274" customFormat="1" ht="24.75" customHeight="1">
      <c r="C29" s="281"/>
      <c r="D29" s="278"/>
      <c r="E29" s="289"/>
      <c r="F29" s="281"/>
      <c r="G29" s="281"/>
      <c r="H29" s="281"/>
    </row>
    <row r="30" spans="1:9" s="274" customFormat="1" ht="18.75" customHeight="1">
      <c r="A30" s="278" t="s">
        <v>255</v>
      </c>
      <c r="B30" s="278"/>
      <c r="C30" s="281" t="str">
        <f>'入力表(工事・業務）'!B12</f>
        <v>工期</v>
      </c>
      <c r="D30" s="282" t="str">
        <f>'入力表(工事・業務）'!C12</f>
        <v>着工</v>
      </c>
      <c r="E30" s="282"/>
      <c r="F30" s="291" t="str">
        <f>'入力表(工事・業務）'!E12</f>
        <v>令和７年６月２日</v>
      </c>
      <c r="G30" s="291"/>
      <c r="H30" s="291"/>
    </row>
    <row r="31" spans="1:9" s="274" customFormat="1" ht="18.75" customHeight="1">
      <c r="C31" s="281"/>
      <c r="D31" s="282" t="str">
        <f>'入力表(工事・業務）'!C13</f>
        <v>完成</v>
      </c>
      <c r="E31" s="282"/>
      <c r="F31" s="291" t="str">
        <f>'入力表(工事・業務）'!E13</f>
        <v>令和８年３月31日</v>
      </c>
      <c r="G31" s="291"/>
      <c r="H31" s="291"/>
    </row>
    <row r="32" spans="1:9" s="274" customFormat="1" ht="24.75" customHeight="1">
      <c r="C32" s="281"/>
      <c r="D32" s="278"/>
      <c r="E32" s="290"/>
      <c r="F32" s="290"/>
      <c r="G32" s="290"/>
    </row>
    <row r="33" spans="1:8" s="274" customFormat="1" ht="18.75" customHeight="1">
      <c r="A33" s="278" t="s">
        <v>256</v>
      </c>
      <c r="B33" s="278"/>
      <c r="C33" s="281" t="str">
        <f>'入力表(工事・業務）'!B15</f>
        <v>着工年月日</v>
      </c>
      <c r="D33" s="278"/>
      <c r="E33" s="288"/>
      <c r="F33" s="291" t="str">
        <f>'入力表(工事・業務）'!E12</f>
        <v>令和７年６月２日</v>
      </c>
      <c r="G33" s="291"/>
      <c r="H33" s="291"/>
    </row>
    <row r="34" spans="1:8" s="274" customFormat="1" ht="14.4">
      <c r="D34" s="278"/>
    </row>
    <row r="35" spans="1:8" s="274" customFormat="1" ht="14.4">
      <c r="D35" s="278"/>
    </row>
    <row r="36" spans="1:8" s="274" customFormat="1" ht="14.4">
      <c r="D36" s="278"/>
    </row>
    <row r="37" spans="1:8" s="274" customFormat="1" ht="14.4">
      <c r="D37" s="278"/>
    </row>
    <row r="38" spans="1:8" s="274" customFormat="1" ht="14.4">
      <c r="D38" s="278"/>
    </row>
    <row r="39" spans="1:8" s="274" customFormat="1" ht="14.4">
      <c r="D39" s="278"/>
    </row>
  </sheetData>
  <mergeCells count="22">
    <mergeCell ref="H2:K2"/>
    <mergeCell ref="C4:D4"/>
    <mergeCell ref="H7:J7"/>
    <mergeCell ref="H8:J8"/>
    <mergeCell ref="H9:J9"/>
    <mergeCell ref="E14:G14"/>
    <mergeCell ref="B16:J16"/>
    <mergeCell ref="E21:I21"/>
    <mergeCell ref="E22:I22"/>
    <mergeCell ref="E23:I23"/>
    <mergeCell ref="D24:E24"/>
    <mergeCell ref="F24:G24"/>
    <mergeCell ref="H24:I24"/>
    <mergeCell ref="E26:F26"/>
    <mergeCell ref="F28:H28"/>
    <mergeCell ref="D30:E30"/>
    <mergeCell ref="F30:H30"/>
    <mergeCell ref="D31:E31"/>
    <mergeCell ref="F31:H31"/>
    <mergeCell ref="F33:H33"/>
    <mergeCell ref="A12:K13"/>
    <mergeCell ref="E18:G19"/>
  </mergeCells>
  <phoneticPr fontId="5" type="Hiragana"/>
  <hyperlinks>
    <hyperlink ref="M8" location="'入力表(工事・業務）'!A1"/>
  </hyperlinks>
  <pageMargins left="0.78749999999999998" right="0.32986111111111099" top="0.98402777777777795" bottom="0.98402777777777795" header="0.511811023622047" footer="0.511811023622047"/>
  <pageSetup paperSize="9" scale="92" fitToWidth="1" fitToHeight="1" orientation="portrait" usePrinterDefaults="1"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3366FF"/>
  </sheetPr>
  <dimension ref="A1:X39"/>
  <sheetViews>
    <sheetView view="pageBreakPreview" topLeftCell="A28" zoomScale="110" zoomScaleSheetLayoutView="110" workbookViewId="0">
      <selection activeCell="M8" sqref="M8"/>
    </sheetView>
  </sheetViews>
  <sheetFormatPr defaultColWidth="9.00390625" defaultRowHeight="13.2"/>
  <cols>
    <col min="1" max="1" width="7.2578125" style="272" customWidth="1"/>
    <col min="2" max="2" width="3.75" style="272" customWidth="1"/>
    <col min="3" max="3" width="15.5" style="272" customWidth="1"/>
    <col min="4" max="4" width="10.3671875" style="273" customWidth="1"/>
    <col min="5" max="5" width="9.3671875" style="272" customWidth="1"/>
    <col min="6" max="6" width="10.62890625" style="272" customWidth="1"/>
    <col min="7" max="7" width="9.3671875" style="272" customWidth="1"/>
    <col min="8" max="9" width="9" style="272" customWidth="1"/>
    <col min="10" max="10" width="11.8671875" style="272" customWidth="1"/>
    <col min="11" max="11" width="4.12890625" style="272" customWidth="1"/>
    <col min="12" max="12" width="9" style="272" customWidth="1"/>
    <col min="13" max="13" width="38" style="272" customWidth="1"/>
    <col min="14" max="16384" width="9" style="272" customWidth="1"/>
  </cols>
  <sheetData>
    <row r="1" spans="1:24" ht="14.4">
      <c r="A1" s="272" t="s">
        <v>242</v>
      </c>
      <c r="C1" s="274"/>
      <c r="D1" s="278"/>
      <c r="E1" s="274"/>
      <c r="F1" s="274"/>
      <c r="G1" s="274"/>
      <c r="H1" s="274"/>
      <c r="I1" s="274"/>
      <c r="J1" s="274"/>
      <c r="K1" s="274"/>
    </row>
    <row r="2" spans="1:24" ht="27" customHeight="1">
      <c r="A2" s="274"/>
      <c r="B2" s="274"/>
      <c r="C2" s="274"/>
      <c r="D2" s="278"/>
      <c r="E2" s="274"/>
      <c r="F2" s="274"/>
      <c r="G2" s="288"/>
      <c r="H2" s="294" t="str">
        <f>'入力表(工事・業務）'!E20</f>
        <v>令和７年３月25日</v>
      </c>
      <c r="I2" s="294"/>
      <c r="J2" s="294"/>
      <c r="K2" s="294"/>
    </row>
    <row r="3" spans="1:24" ht="25.5" customHeight="1">
      <c r="A3" s="274"/>
      <c r="B3" s="274"/>
      <c r="C3" s="274"/>
      <c r="D3" s="278"/>
      <c r="E3" s="274"/>
      <c r="F3" s="274"/>
      <c r="G3" s="274"/>
      <c r="H3" s="274"/>
      <c r="I3" s="274"/>
      <c r="J3" s="274"/>
      <c r="K3" s="274"/>
    </row>
    <row r="4" spans="1:24" ht="23.25" customHeight="1">
      <c r="A4" s="275" t="s">
        <v>62</v>
      </c>
      <c r="B4" s="275"/>
      <c r="C4" s="280" t="str">
        <f>'入力表(工事・業務）'!J5</f>
        <v>村椿　　晃</v>
      </c>
      <c r="D4" s="280"/>
      <c r="E4" s="275" t="s">
        <v>196</v>
      </c>
      <c r="F4" s="274"/>
      <c r="G4" s="274"/>
      <c r="H4" s="274"/>
      <c r="I4" s="274"/>
      <c r="J4" s="274"/>
      <c r="K4" s="274"/>
    </row>
    <row r="5" spans="1:24" ht="11.25" customHeight="1">
      <c r="A5" s="274"/>
      <c r="B5" s="274"/>
      <c r="C5" s="274"/>
      <c r="D5" s="278"/>
      <c r="E5" s="274"/>
      <c r="F5" s="274"/>
      <c r="G5" s="274"/>
      <c r="H5" s="274"/>
      <c r="I5" s="274"/>
      <c r="J5" s="274"/>
      <c r="K5" s="274"/>
    </row>
    <row r="6" spans="1:24" ht="14.4">
      <c r="A6" s="274"/>
      <c r="B6" s="274"/>
      <c r="C6" s="274"/>
      <c r="D6" s="278"/>
      <c r="E6" s="274"/>
      <c r="F6" s="274"/>
      <c r="G6" s="274"/>
      <c r="H6" s="274"/>
      <c r="I6" s="274"/>
      <c r="J6" s="274"/>
      <c r="K6" s="274"/>
    </row>
    <row r="7" spans="1:24" ht="27.75" customHeight="1">
      <c r="A7" s="274"/>
      <c r="B7" s="274"/>
      <c r="C7" s="274"/>
      <c r="D7" s="278"/>
      <c r="E7" s="278"/>
      <c r="F7" s="278" t="s">
        <v>88</v>
      </c>
      <c r="G7" s="289" t="s">
        <v>39</v>
      </c>
      <c r="H7" s="295" t="str">
        <f>'入力表(工事・業務）'!J7</f>
        <v>魚津市○○町○番○号</v>
      </c>
      <c r="I7" s="295"/>
      <c r="J7" s="295"/>
      <c r="K7" s="274"/>
    </row>
    <row r="8" spans="1:24" ht="21.75" customHeight="1">
      <c r="A8" s="274"/>
      <c r="B8" s="274"/>
      <c r="C8" s="274"/>
      <c r="D8" s="278"/>
      <c r="E8" s="274"/>
      <c r="F8" s="289"/>
      <c r="G8" s="289" t="s">
        <v>67</v>
      </c>
      <c r="H8" s="295" t="str">
        <f>'入力表(工事・業務）'!J8</f>
        <v>株式会社　○○組</v>
      </c>
      <c r="I8" s="295"/>
      <c r="J8" s="295"/>
      <c r="K8" s="274"/>
      <c r="M8" s="173" t="s">
        <v>198</v>
      </c>
    </row>
    <row r="9" spans="1:24" ht="21.75" customHeight="1">
      <c r="A9" s="274"/>
      <c r="B9" s="274"/>
      <c r="C9" s="274"/>
      <c r="D9" s="278"/>
      <c r="E9" s="274"/>
      <c r="F9" s="289"/>
      <c r="G9" s="292"/>
      <c r="H9" s="295" t="str">
        <f>'入力表(工事・業務）'!J9</f>
        <v>代表取締役　○○○○</v>
      </c>
      <c r="I9" s="295"/>
      <c r="J9" s="295"/>
      <c r="K9" s="274" t="s">
        <v>246</v>
      </c>
    </row>
    <row r="10" spans="1:24" ht="14.4">
      <c r="A10" s="274"/>
      <c r="B10" s="274"/>
      <c r="C10" s="274"/>
      <c r="D10" s="278"/>
      <c r="E10" s="274"/>
      <c r="F10" s="274"/>
      <c r="G10" s="274"/>
      <c r="H10" s="274"/>
      <c r="I10" s="274"/>
      <c r="J10" s="274"/>
      <c r="K10" s="274"/>
    </row>
    <row r="11" spans="1:24" ht="14.4">
      <c r="A11" s="274"/>
      <c r="B11" s="274"/>
      <c r="C11" s="274"/>
      <c r="D11" s="278"/>
      <c r="E11" s="274"/>
      <c r="F11" s="274"/>
      <c r="G11" s="274"/>
      <c r="H11" s="274"/>
      <c r="I11" s="274"/>
      <c r="J11" s="274"/>
      <c r="K11" s="274"/>
    </row>
    <row r="12" spans="1:24" ht="13.5" customHeight="1">
      <c r="A12" s="297"/>
      <c r="B12" s="297"/>
      <c r="C12" s="297"/>
      <c r="D12" s="297"/>
      <c r="E12" s="298" t="s">
        <v>234</v>
      </c>
      <c r="F12" s="298"/>
      <c r="G12" s="298"/>
      <c r="H12" s="297"/>
      <c r="I12" s="297"/>
      <c r="J12" s="297"/>
      <c r="K12" s="297"/>
    </row>
    <row r="13" spans="1:24" ht="13.5" customHeight="1">
      <c r="A13" s="297"/>
      <c r="B13" s="297"/>
      <c r="C13" s="297"/>
      <c r="D13" s="297"/>
      <c r="E13" s="298"/>
      <c r="F13" s="298"/>
      <c r="G13" s="298"/>
      <c r="H13" s="297"/>
      <c r="I13" s="297"/>
      <c r="J13" s="297"/>
      <c r="K13" s="297"/>
    </row>
    <row r="14" spans="1:24" ht="40.5" customHeight="1">
      <c r="A14" s="277"/>
      <c r="B14" s="277"/>
      <c r="C14" s="277"/>
      <c r="D14" s="277"/>
      <c r="E14" s="283">
        <f>'入力表(工事・業務）'!E22</f>
        <v>0</v>
      </c>
      <c r="F14" s="283"/>
      <c r="G14" s="283"/>
      <c r="H14" s="277"/>
      <c r="I14" s="277"/>
      <c r="J14" s="277"/>
      <c r="K14" s="277"/>
    </row>
    <row r="15" spans="1:24" ht="24.75" customHeight="1"/>
    <row r="16" spans="1:24" s="274" customFormat="1" ht="17.25" customHeight="1">
      <c r="B16" s="279" t="str">
        <f>IF('入力表(工事・業務）'!$D$1=1,"上記金額を下記工事の前払金として請求します。","上記金額を下記業務の前払金として請求します。")</f>
        <v>上記金額を下記工事の前払金として請求します。</v>
      </c>
      <c r="C16" s="279"/>
      <c r="D16" s="279"/>
      <c r="E16" s="279"/>
      <c r="F16" s="279"/>
      <c r="G16" s="279"/>
      <c r="H16" s="279"/>
      <c r="I16" s="279"/>
      <c r="J16" s="279"/>
      <c r="K16" s="296"/>
      <c r="L16" s="296"/>
      <c r="M16" s="296"/>
      <c r="N16" s="296"/>
      <c r="O16" s="296"/>
      <c r="P16" s="296"/>
      <c r="Q16" s="296"/>
      <c r="R16" s="296"/>
      <c r="S16" s="296"/>
      <c r="T16" s="296"/>
      <c r="U16" s="296"/>
      <c r="V16" s="296"/>
      <c r="W16" s="296"/>
      <c r="X16" s="296"/>
    </row>
    <row r="17" spans="1:9" s="274" customFormat="1" ht="14.25" customHeight="1">
      <c r="D17" s="278"/>
    </row>
    <row r="18" spans="1:9" s="274" customFormat="1" ht="14.4">
      <c r="D18" s="278"/>
      <c r="E18" s="282" t="s">
        <v>200</v>
      </c>
      <c r="F18" s="282"/>
      <c r="G18" s="282"/>
    </row>
    <row r="19" spans="1:9" s="274" customFormat="1" ht="14.4">
      <c r="D19" s="278"/>
      <c r="E19" s="282"/>
      <c r="F19" s="282"/>
      <c r="G19" s="282"/>
    </row>
    <row r="20" spans="1:9" s="274" customFormat="1" ht="24" customHeight="1">
      <c r="D20" s="278"/>
    </row>
    <row r="21" spans="1:9" s="274" customFormat="1" ht="20.25" customHeight="1">
      <c r="D21" s="278"/>
      <c r="E21" s="284" t="str">
        <f>'入力表(工事・業務）'!E6</f>
        <v>魚津市庁舎整備事業</v>
      </c>
      <c r="F21" s="284"/>
      <c r="G21" s="284"/>
      <c r="H21" s="284"/>
      <c r="I21" s="284"/>
    </row>
    <row r="22" spans="1:9" s="274" customFormat="1" ht="20.25" customHeight="1">
      <c r="A22" s="278" t="s">
        <v>251</v>
      </c>
      <c r="B22" s="278"/>
      <c r="C22" s="281" t="str">
        <f>'入力表(工事・業務）'!B7</f>
        <v>工事名</v>
      </c>
      <c r="D22" s="278"/>
      <c r="E22" s="284" t="str">
        <f>'入力表(工事・業務）'!E7</f>
        <v>○○○○○○○○工事</v>
      </c>
      <c r="F22" s="284"/>
      <c r="G22" s="284"/>
      <c r="H22" s="284"/>
      <c r="I22" s="284"/>
    </row>
    <row r="23" spans="1:9" s="274" customFormat="1" ht="24.75" customHeight="1">
      <c r="D23" s="278"/>
      <c r="E23" s="285"/>
      <c r="F23" s="285"/>
      <c r="G23" s="285"/>
      <c r="H23" s="285"/>
      <c r="I23" s="285"/>
    </row>
    <row r="24" spans="1:9" s="274" customFormat="1" ht="21" customHeight="1">
      <c r="A24" s="278" t="s">
        <v>243</v>
      </c>
      <c r="B24" s="278"/>
      <c r="C24" s="281" t="str">
        <f>'入力表(工事・業務）'!B8</f>
        <v>工事場所</v>
      </c>
      <c r="D24" s="282" t="s">
        <v>201</v>
      </c>
      <c r="E24" s="282"/>
      <c r="F24" s="282" t="str">
        <f>'入力表(工事・業務）'!E8</f>
        <v>○○○○○</v>
      </c>
      <c r="G24" s="282"/>
      <c r="H24" s="282" t="s">
        <v>202</v>
      </c>
      <c r="I24" s="282"/>
    </row>
    <row r="25" spans="1:9" s="274" customFormat="1" ht="24.75" customHeight="1">
      <c r="C25" s="281"/>
      <c r="D25" s="278"/>
      <c r="E25" s="286"/>
      <c r="F25" s="286"/>
      <c r="G25" s="286"/>
      <c r="H25" s="286"/>
      <c r="I25" s="286"/>
    </row>
    <row r="26" spans="1:9" s="274" customFormat="1" ht="18.75" customHeight="1">
      <c r="A26" s="278" t="s">
        <v>193</v>
      </c>
      <c r="B26" s="278"/>
      <c r="C26" s="281" t="s">
        <v>254</v>
      </c>
      <c r="D26" s="278"/>
      <c r="E26" s="287">
        <f>'入力表(工事・業務）'!E10</f>
        <v>20000000</v>
      </c>
      <c r="F26" s="287"/>
      <c r="G26" s="293"/>
      <c r="H26" s="293"/>
      <c r="I26" s="293"/>
    </row>
    <row r="27" spans="1:9" s="274" customFormat="1" ht="24.75" customHeight="1">
      <c r="C27" s="281"/>
      <c r="D27" s="278"/>
    </row>
    <row r="28" spans="1:9" s="274" customFormat="1" ht="18.75" customHeight="1">
      <c r="A28" s="278" t="s">
        <v>199</v>
      </c>
      <c r="B28" s="278"/>
      <c r="C28" s="281" t="s">
        <v>145</v>
      </c>
      <c r="D28" s="278"/>
      <c r="E28" s="288"/>
      <c r="F28" s="291" t="str">
        <f>'入力表(工事・業務）'!E11</f>
        <v>令和７年６月１日</v>
      </c>
      <c r="G28" s="291"/>
      <c r="H28" s="291"/>
    </row>
    <row r="29" spans="1:9" s="274" customFormat="1" ht="24.75" customHeight="1">
      <c r="C29" s="281"/>
      <c r="D29" s="278"/>
      <c r="E29" s="289"/>
      <c r="F29" s="281"/>
      <c r="G29" s="281"/>
      <c r="H29" s="281"/>
    </row>
    <row r="30" spans="1:9" s="274" customFormat="1" ht="18.75" customHeight="1">
      <c r="A30" s="278" t="s">
        <v>255</v>
      </c>
      <c r="B30" s="278"/>
      <c r="C30" s="281" t="str">
        <f>'入力表(工事・業務）'!B12</f>
        <v>工期</v>
      </c>
      <c r="D30" s="282" t="str">
        <f>'入力表(工事・業務）'!C12</f>
        <v>着工</v>
      </c>
      <c r="E30" s="282"/>
      <c r="F30" s="291" t="str">
        <f>'入力表(工事・業務）'!E12</f>
        <v>令和７年６月２日</v>
      </c>
      <c r="G30" s="291"/>
      <c r="H30" s="291"/>
    </row>
    <row r="31" spans="1:9" s="274" customFormat="1" ht="18.75" customHeight="1">
      <c r="C31" s="281"/>
      <c r="D31" s="282" t="str">
        <f>'入力表(工事・業務）'!C13</f>
        <v>完成</v>
      </c>
      <c r="E31" s="282"/>
      <c r="F31" s="291" t="str">
        <f>'入力表(工事・業務）'!E13</f>
        <v>令和８年３月31日</v>
      </c>
      <c r="G31" s="291"/>
      <c r="H31" s="291"/>
    </row>
    <row r="32" spans="1:9" s="274" customFormat="1" ht="24.75" customHeight="1">
      <c r="C32" s="281"/>
      <c r="D32" s="278"/>
      <c r="E32" s="290"/>
      <c r="F32" s="290"/>
      <c r="G32" s="290"/>
    </row>
    <row r="33" spans="1:8" s="274" customFormat="1" ht="18.75" customHeight="1">
      <c r="A33" s="278" t="s">
        <v>256</v>
      </c>
      <c r="B33" s="278"/>
      <c r="C33" s="281" t="str">
        <f>'入力表(工事・業務）'!B15</f>
        <v>着工年月日</v>
      </c>
      <c r="D33" s="278"/>
      <c r="E33" s="288"/>
      <c r="F33" s="291" t="str">
        <f>'入力表(工事・業務）'!E12</f>
        <v>令和７年６月２日</v>
      </c>
      <c r="G33" s="291"/>
      <c r="H33" s="291"/>
    </row>
    <row r="34" spans="1:8" s="274" customFormat="1" ht="14.4">
      <c r="D34" s="278"/>
    </row>
    <row r="35" spans="1:8" s="274" customFormat="1" ht="14.4">
      <c r="D35" s="278"/>
    </row>
    <row r="36" spans="1:8" s="274" customFormat="1" ht="14.4">
      <c r="D36" s="278"/>
    </row>
    <row r="37" spans="1:8" s="274" customFormat="1" ht="14.4">
      <c r="D37" s="278"/>
    </row>
    <row r="38" spans="1:8" s="274" customFormat="1" ht="14.4">
      <c r="D38" s="278"/>
    </row>
    <row r="39" spans="1:8" s="274" customFormat="1" ht="14.4">
      <c r="D39" s="278"/>
    </row>
  </sheetData>
  <mergeCells count="22">
    <mergeCell ref="H2:K2"/>
    <mergeCell ref="C4:D4"/>
    <mergeCell ref="H7:J7"/>
    <mergeCell ref="H8:J8"/>
    <mergeCell ref="H9:J9"/>
    <mergeCell ref="E14:G14"/>
    <mergeCell ref="B16:J16"/>
    <mergeCell ref="E21:I21"/>
    <mergeCell ref="E22:I22"/>
    <mergeCell ref="E23:I23"/>
    <mergeCell ref="D24:E24"/>
    <mergeCell ref="F24:G24"/>
    <mergeCell ref="H24:I24"/>
    <mergeCell ref="E26:F26"/>
    <mergeCell ref="F28:H28"/>
    <mergeCell ref="D30:E30"/>
    <mergeCell ref="F30:H30"/>
    <mergeCell ref="D31:E31"/>
    <mergeCell ref="F31:H31"/>
    <mergeCell ref="F33:H33"/>
    <mergeCell ref="E12:G13"/>
    <mergeCell ref="E18:G19"/>
  </mergeCells>
  <phoneticPr fontId="5" type="Hiragana"/>
  <hyperlinks>
    <hyperlink ref="M8" location="'入力表(工事・業務）'!A1"/>
  </hyperlinks>
  <pageMargins left="0.78749999999999998" right="0.32986111111111099" top="0.98402777777777795" bottom="0.98402777777777795" header="0.511811023622047" footer="0.511811023622047"/>
  <pageSetup paperSize="9" scale="92" fitToWidth="1" fitToHeight="1" orientation="portrait" usePrinterDefaults="1"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3366FF"/>
  </sheetPr>
  <dimension ref="A1:X40"/>
  <sheetViews>
    <sheetView view="pageBreakPreview" topLeftCell="A28" zoomScale="110" zoomScaleNormal="75" zoomScaleSheetLayoutView="110" workbookViewId="0">
      <selection activeCell="I2" sqref="I2"/>
    </sheetView>
  </sheetViews>
  <sheetFormatPr defaultColWidth="9.00390625" defaultRowHeight="13.2"/>
  <cols>
    <col min="1" max="1" width="7.37890625" style="299" customWidth="1"/>
    <col min="2" max="2" width="2.25" style="299" customWidth="1"/>
    <col min="3" max="3" width="13.8671875" style="299" customWidth="1"/>
    <col min="4" max="5" width="6" style="299" customWidth="1"/>
    <col min="6" max="6" width="5.12890625" style="299" customWidth="1"/>
    <col min="7" max="10" width="9" style="299" customWidth="1"/>
    <col min="11" max="11" width="4.2578125" style="299" customWidth="1"/>
    <col min="12" max="12" width="2.75" style="299" customWidth="1"/>
    <col min="13" max="13" width="3.5" style="299" customWidth="1"/>
    <col min="14" max="14" width="9" style="299" customWidth="1"/>
    <col min="15" max="15" width="39.62890625" style="299" customWidth="1"/>
    <col min="16" max="16384" width="9" style="299" customWidth="1"/>
  </cols>
  <sheetData>
    <row r="1" spans="1:15">
      <c r="A1" s="302"/>
      <c r="B1" s="302"/>
      <c r="C1" s="302"/>
      <c r="D1" s="302"/>
      <c r="E1" s="302"/>
      <c r="F1" s="302"/>
      <c r="G1" s="302"/>
      <c r="H1" s="333"/>
      <c r="I1" s="335">
        <f ca="1">NOW()</f>
        <v>45755.636255185185</v>
      </c>
      <c r="J1" s="335"/>
      <c r="K1" s="335"/>
      <c r="L1" s="335"/>
    </row>
    <row r="2" spans="1:15" ht="32.25" customHeight="1">
      <c r="A2" s="302"/>
      <c r="B2" s="311"/>
      <c r="C2" s="302"/>
      <c r="D2" s="302"/>
      <c r="E2" s="302"/>
      <c r="F2" s="302"/>
      <c r="G2" s="302"/>
      <c r="H2" s="302"/>
      <c r="I2" s="302"/>
      <c r="J2" s="302"/>
      <c r="K2" s="302"/>
      <c r="L2" s="338"/>
    </row>
    <row r="3" spans="1:15" ht="16.2">
      <c r="A3" s="303" t="str">
        <f>'入力表(工事・業務）'!J4</f>
        <v>魚津市長</v>
      </c>
      <c r="B3" s="303"/>
      <c r="C3" s="126" t="str">
        <f>'入力表(工事・業務）'!J5</f>
        <v>村椿　　晃</v>
      </c>
      <c r="D3" s="126"/>
      <c r="E3" s="326" t="s">
        <v>196</v>
      </c>
      <c r="F3" s="127"/>
      <c r="G3" s="302"/>
      <c r="H3" s="302"/>
      <c r="I3" s="302"/>
      <c r="J3" s="302"/>
      <c r="K3" s="302"/>
      <c r="L3" s="338"/>
    </row>
    <row r="4" spans="1:15">
      <c r="A4" s="302"/>
      <c r="B4" s="302"/>
      <c r="C4" s="302"/>
      <c r="D4" s="302"/>
      <c r="E4" s="302"/>
      <c r="F4" s="302"/>
      <c r="G4" s="302"/>
      <c r="H4" s="302"/>
      <c r="I4" s="302"/>
      <c r="J4" s="302"/>
      <c r="K4" s="302"/>
      <c r="L4" s="338"/>
    </row>
    <row r="5" spans="1:15" ht="27.75" customHeight="1">
      <c r="A5" s="302"/>
      <c r="B5" s="302"/>
      <c r="C5" s="302"/>
      <c r="D5" s="302"/>
      <c r="E5" s="302"/>
      <c r="F5" s="302"/>
      <c r="G5" s="302"/>
      <c r="H5" s="302"/>
      <c r="I5" s="302"/>
      <c r="J5" s="302"/>
      <c r="K5" s="302"/>
      <c r="L5" s="338"/>
    </row>
    <row r="6" spans="1:15" ht="15" customHeight="1">
      <c r="A6" s="302"/>
      <c r="B6" s="302"/>
      <c r="C6" s="302"/>
      <c r="D6" s="302"/>
      <c r="E6" s="302"/>
      <c r="F6" s="309" t="s">
        <v>88</v>
      </c>
      <c r="G6" s="330" t="s">
        <v>39</v>
      </c>
      <c r="H6" s="334" t="str">
        <f>'入力表(工事・業務）'!J7</f>
        <v>魚津市○○町○番○号</v>
      </c>
      <c r="I6" s="334"/>
      <c r="J6" s="334"/>
      <c r="K6" s="337"/>
      <c r="L6" s="338"/>
    </row>
    <row r="7" spans="1:15" ht="14.4">
      <c r="A7" s="302"/>
      <c r="B7" s="302"/>
      <c r="C7" s="302"/>
      <c r="D7" s="302"/>
      <c r="E7" s="302"/>
      <c r="F7" s="127"/>
      <c r="G7" s="127"/>
      <c r="H7" s="334" t="str">
        <f>'入力表(工事・業務）'!J8</f>
        <v>株式会社　○○組</v>
      </c>
      <c r="I7" s="334"/>
      <c r="J7" s="334"/>
      <c r="K7" s="337"/>
      <c r="L7" s="338"/>
    </row>
    <row r="8" spans="1:15" ht="19.2">
      <c r="A8" s="302"/>
      <c r="B8" s="302"/>
      <c r="C8" s="302"/>
      <c r="D8" s="302"/>
      <c r="E8" s="302"/>
      <c r="F8" s="127"/>
      <c r="G8" s="330" t="s">
        <v>67</v>
      </c>
      <c r="H8" s="334" t="str">
        <f>'入力表(工事・業務）'!J9</f>
        <v>代表取締役　○○○○</v>
      </c>
      <c r="I8" s="334"/>
      <c r="J8" s="334"/>
      <c r="K8" s="337"/>
      <c r="L8" s="338"/>
      <c r="O8" s="173" t="s">
        <v>198</v>
      </c>
    </row>
    <row r="9" spans="1:15" ht="14.25" customHeight="1">
      <c r="A9" s="302"/>
      <c r="B9" s="302"/>
      <c r="C9" s="302"/>
      <c r="D9" s="302"/>
      <c r="E9" s="302"/>
      <c r="F9" s="302"/>
      <c r="G9" s="302"/>
      <c r="H9" s="302"/>
      <c r="I9" s="302"/>
      <c r="J9" s="302"/>
      <c r="K9" s="302"/>
      <c r="L9" s="338"/>
    </row>
    <row r="10" spans="1:15" ht="14.25" customHeight="1">
      <c r="A10" s="302"/>
      <c r="B10" s="302"/>
      <c r="C10" s="302"/>
      <c r="D10" s="302"/>
      <c r="E10" s="302"/>
      <c r="F10" s="302"/>
      <c r="G10" s="302"/>
      <c r="H10" s="302"/>
      <c r="I10" s="302"/>
      <c r="J10" s="302"/>
      <c r="K10" s="302"/>
      <c r="L10" s="338"/>
    </row>
    <row r="11" spans="1:15" ht="27" customHeight="1">
      <c r="A11" s="304" t="str">
        <f>IF('入力表(工事・業務）'!$D$1=1,"現場代理人等届","管理技術者等届")</f>
        <v>現場代理人等届</v>
      </c>
      <c r="B11" s="304"/>
      <c r="C11" s="304"/>
      <c r="D11" s="304"/>
      <c r="E11" s="304"/>
      <c r="F11" s="304"/>
      <c r="G11" s="304"/>
      <c r="H11" s="304"/>
      <c r="I11" s="304"/>
      <c r="J11" s="304"/>
      <c r="K11" s="304"/>
      <c r="L11" s="304"/>
    </row>
    <row r="12" spans="1:15" ht="21.75" customHeight="1">
      <c r="A12" s="305"/>
      <c r="B12" s="305"/>
      <c r="C12" s="305"/>
      <c r="D12" s="305"/>
      <c r="E12" s="305"/>
      <c r="F12" s="305"/>
      <c r="G12" s="305"/>
      <c r="H12" s="305"/>
      <c r="I12" s="305"/>
      <c r="J12" s="305"/>
      <c r="K12" s="305"/>
      <c r="L12" s="305"/>
    </row>
    <row r="13" spans="1:15" ht="14.4">
      <c r="A13" s="302"/>
      <c r="B13" s="127"/>
      <c r="C13" s="127"/>
      <c r="D13" s="127"/>
      <c r="E13" s="127"/>
      <c r="F13" s="127"/>
      <c r="G13" s="127"/>
      <c r="H13" s="127"/>
      <c r="I13" s="127"/>
      <c r="J13" s="127"/>
      <c r="K13" s="302"/>
      <c r="L13" s="338"/>
    </row>
    <row r="14" spans="1:15" s="300" customFormat="1" ht="14.25" customHeight="1">
      <c r="A14" s="306" t="str">
        <f>'入力表(工事・業務）'!E11</f>
        <v>令和７年６月１日</v>
      </c>
      <c r="B14" s="306"/>
      <c r="C14" s="306"/>
      <c r="D14" s="323" t="str">
        <f>IF('入力表(工事・業務）'!$D$1=1,"付けで契約を締結した下記工事の現場代理人等を定めたので、","付けで契約を締結した下記業務の管理技術者等を定めたので、")</f>
        <v>付けで契約を締結した下記工事の現場代理人等を定めたので、</v>
      </c>
      <c r="E14" s="323"/>
      <c r="F14" s="323"/>
      <c r="G14" s="323"/>
      <c r="H14" s="323"/>
      <c r="I14" s="323"/>
      <c r="J14" s="323"/>
      <c r="K14" s="323"/>
      <c r="L14" s="323"/>
    </row>
    <row r="15" spans="1:15" s="300" customFormat="1" ht="14.4">
      <c r="A15" s="307" t="s">
        <v>258</v>
      </c>
      <c r="B15" s="307"/>
      <c r="C15" s="307"/>
      <c r="D15" s="324"/>
      <c r="E15" s="324"/>
      <c r="F15" s="324"/>
      <c r="G15" s="324"/>
      <c r="H15" s="324"/>
      <c r="I15" s="324"/>
      <c r="J15" s="324"/>
      <c r="K15" s="324"/>
      <c r="L15" s="324"/>
    </row>
    <row r="16" spans="1:15" s="300" customFormat="1" ht="13.5" customHeight="1">
      <c r="A16" s="308" t="s">
        <v>200</v>
      </c>
      <c r="B16" s="308"/>
      <c r="C16" s="308"/>
      <c r="D16" s="308"/>
      <c r="E16" s="308"/>
      <c r="F16" s="308"/>
      <c r="G16" s="308"/>
      <c r="H16" s="308"/>
      <c r="I16" s="308"/>
      <c r="J16" s="308"/>
      <c r="K16" s="308"/>
      <c r="L16" s="308"/>
    </row>
    <row r="17" spans="1:24" s="300" customFormat="1" ht="13.5" customHeight="1">
      <c r="A17" s="308"/>
      <c r="B17" s="308"/>
      <c r="C17" s="308"/>
      <c r="D17" s="308"/>
      <c r="E17" s="308"/>
      <c r="F17" s="308"/>
      <c r="G17" s="308"/>
      <c r="H17" s="308"/>
      <c r="I17" s="308"/>
      <c r="J17" s="308"/>
      <c r="K17" s="308"/>
      <c r="L17" s="308"/>
    </row>
    <row r="18" spans="1:24" s="300" customFormat="1" ht="14.4">
      <c r="A18" s="127"/>
      <c r="B18" s="312"/>
      <c r="C18" s="312"/>
      <c r="D18" s="312"/>
      <c r="E18" s="312"/>
      <c r="F18" s="312"/>
      <c r="G18" s="127"/>
      <c r="H18" s="127"/>
      <c r="I18" s="127"/>
      <c r="J18" s="127"/>
      <c r="K18" s="127"/>
      <c r="L18" s="339"/>
    </row>
    <row r="19" spans="1:24" s="300" customFormat="1" ht="14.4">
      <c r="A19" s="127"/>
      <c r="B19" s="312"/>
      <c r="C19" s="312"/>
      <c r="D19" s="312"/>
      <c r="E19" s="312"/>
      <c r="F19" s="312"/>
      <c r="G19" s="127"/>
      <c r="H19" s="127"/>
      <c r="I19" s="127"/>
      <c r="J19" s="127"/>
      <c r="K19" s="127"/>
      <c r="L19" s="339"/>
    </row>
    <row r="20" spans="1:24" s="300" customFormat="1" ht="21" customHeight="1">
      <c r="A20" s="127"/>
      <c r="B20" s="127"/>
      <c r="C20" s="320" t="str">
        <f>'入力表(工事・業務）'!$B$7</f>
        <v>工事名</v>
      </c>
      <c r="D20" s="320"/>
      <c r="E20" s="127"/>
      <c r="F20" s="321" t="str">
        <f>'入力表(工事・業務）'!E6</f>
        <v>魚津市庁舎整備事業</v>
      </c>
      <c r="G20" s="321"/>
      <c r="H20" s="321"/>
      <c r="I20" s="321"/>
      <c r="J20" s="321"/>
      <c r="K20" s="321"/>
      <c r="L20" s="127"/>
      <c r="M20" s="274"/>
    </row>
    <row r="21" spans="1:24" s="300" customFormat="1" ht="18" customHeight="1">
      <c r="A21" s="309" t="s">
        <v>251</v>
      </c>
      <c r="B21" s="309"/>
      <c r="C21" s="320"/>
      <c r="D21" s="320"/>
      <c r="E21" s="322"/>
      <c r="F21" s="321" t="str">
        <f>'入力表(工事・業務）'!E7</f>
        <v>○○○○○○○○工事</v>
      </c>
      <c r="G21" s="321"/>
      <c r="H21" s="321"/>
      <c r="I21" s="321"/>
      <c r="J21" s="321"/>
      <c r="K21" s="321"/>
      <c r="L21" s="127"/>
      <c r="M21" s="274"/>
    </row>
    <row r="22" spans="1:24" s="300" customFormat="1" ht="21" customHeight="1">
      <c r="A22" s="127"/>
      <c r="B22" s="127"/>
      <c r="C22" s="321" t="str">
        <f>'入力表(工事・業務）'!B8</f>
        <v>工事場所</v>
      </c>
      <c r="D22" s="321"/>
      <c r="E22" s="322"/>
      <c r="F22" s="309"/>
      <c r="G22" s="331"/>
      <c r="H22" s="331"/>
      <c r="I22" s="331"/>
      <c r="J22" s="331"/>
      <c r="K22" s="331"/>
      <c r="L22" s="127"/>
      <c r="M22" s="274"/>
    </row>
    <row r="23" spans="1:24" s="300" customFormat="1" ht="21" customHeight="1">
      <c r="A23" s="309" t="s">
        <v>243</v>
      </c>
      <c r="B23" s="309"/>
      <c r="C23" s="321"/>
      <c r="D23" s="321"/>
      <c r="E23" s="321" t="s">
        <v>201</v>
      </c>
      <c r="F23" s="321"/>
      <c r="G23" s="303" t="str">
        <f>'入力表(工事・業務）'!E8</f>
        <v>○○○○○</v>
      </c>
      <c r="H23" s="303"/>
      <c r="I23" s="312" t="s">
        <v>202</v>
      </c>
      <c r="J23" s="303"/>
      <c r="K23" s="303"/>
      <c r="L23" s="127"/>
      <c r="M23" s="274"/>
    </row>
    <row r="24" spans="1:24" s="300" customFormat="1" ht="21" customHeight="1">
      <c r="A24" s="127"/>
      <c r="B24" s="127"/>
      <c r="C24" s="322"/>
      <c r="D24" s="322"/>
      <c r="E24" s="322"/>
      <c r="F24" s="309"/>
      <c r="G24" s="312"/>
      <c r="H24" s="312"/>
      <c r="I24" s="312"/>
      <c r="J24" s="312"/>
      <c r="K24" s="312"/>
      <c r="L24" s="127"/>
      <c r="M24" s="274"/>
    </row>
    <row r="25" spans="1:24" s="300" customFormat="1" ht="21" customHeight="1">
      <c r="A25" s="309" t="s">
        <v>193</v>
      </c>
      <c r="B25" s="309"/>
      <c r="C25" s="312" t="str">
        <f>'入力表(工事・業務）'!B10</f>
        <v>請負代金額</v>
      </c>
      <c r="D25" s="322"/>
      <c r="E25" s="322"/>
      <c r="F25" s="327">
        <f>'入力表(工事・業務）'!E10</f>
        <v>20000000</v>
      </c>
      <c r="G25" s="327"/>
      <c r="H25" s="327"/>
      <c r="I25" s="327"/>
      <c r="J25" s="336"/>
      <c r="K25" s="336"/>
      <c r="L25" s="127"/>
      <c r="M25" s="274"/>
    </row>
    <row r="26" spans="1:24" s="300" customFormat="1" ht="14.4">
      <c r="A26" s="127"/>
      <c r="B26" s="127"/>
      <c r="C26" s="127"/>
      <c r="D26" s="127"/>
      <c r="E26" s="127"/>
      <c r="F26" s="127"/>
      <c r="G26" s="127"/>
      <c r="H26" s="127"/>
      <c r="I26" s="127"/>
      <c r="J26" s="127"/>
      <c r="K26" s="127"/>
      <c r="L26" s="339"/>
    </row>
    <row r="27" spans="1:24" s="300" customFormat="1" ht="28.5" customHeight="1">
      <c r="A27" s="127"/>
      <c r="B27" s="127"/>
      <c r="C27" s="323" t="str">
        <f>IF('入力表(工事・業務）'!$D$1=1,"現場代理人等の氏名、資格","管理技術者等の氏名、資格")</f>
        <v>現場代理人等の氏名、資格</v>
      </c>
      <c r="D27" s="323"/>
      <c r="E27" s="323"/>
      <c r="F27" s="323"/>
      <c r="G27" s="323"/>
      <c r="H27" s="323"/>
      <c r="I27" s="323"/>
      <c r="J27" s="323"/>
      <c r="K27" s="323"/>
      <c r="L27" s="339"/>
    </row>
    <row r="28" spans="1:24" s="300" customFormat="1" ht="34.5" customHeight="1">
      <c r="A28" s="127"/>
      <c r="B28" s="313" t="str">
        <f>IF('入力表(工事・業務）'!$D$1=1,"現場代理人等の名称","管理技術者等の名称")</f>
        <v>現場代理人等の名称</v>
      </c>
      <c r="C28" s="313"/>
      <c r="D28" s="313" t="s">
        <v>262</v>
      </c>
      <c r="E28" s="313"/>
      <c r="F28" s="313"/>
      <c r="G28" s="313" t="s">
        <v>266</v>
      </c>
      <c r="H28" s="313"/>
      <c r="I28" s="313"/>
      <c r="J28" s="313" t="s">
        <v>268</v>
      </c>
      <c r="K28" s="313"/>
      <c r="L28" s="313"/>
      <c r="N28" s="341">
        <f>'入力表(工事・業務）'!D1</f>
        <v>1</v>
      </c>
    </row>
    <row r="29" spans="1:24" s="300" customFormat="1" ht="30" customHeight="1">
      <c r="A29" s="127"/>
      <c r="B29" s="314" t="str">
        <f>'入力表(工事・業務）'!$G$10</f>
        <v>現場代理人</v>
      </c>
      <c r="C29" s="314"/>
      <c r="D29" s="325" t="str">
        <f>'入力表(工事・業務）'!J10</f>
        <v>北津　二郎</v>
      </c>
      <c r="E29" s="325"/>
      <c r="F29" s="328"/>
      <c r="G29" s="314" t="str">
        <f>'入力表(工事・業務）'!J11</f>
        <v>2級土木施工管理技士</v>
      </c>
      <c r="H29" s="314"/>
      <c r="I29" s="314"/>
      <c r="J29" s="314">
        <f>'入力表(工事・業務）'!J12</f>
        <v>123456789</v>
      </c>
      <c r="K29" s="314"/>
      <c r="L29" s="314"/>
      <c r="N29" s="318" t="s">
        <v>270</v>
      </c>
      <c r="O29" s="318"/>
      <c r="P29" s="318"/>
      <c r="Q29" s="318"/>
      <c r="R29" s="318"/>
      <c r="S29" s="318"/>
      <c r="T29" s="318"/>
      <c r="U29" s="318"/>
      <c r="V29" s="318"/>
      <c r="W29" s="318"/>
      <c r="X29" s="340"/>
    </row>
    <row r="30" spans="1:24" s="300" customFormat="1" ht="15" customHeight="1">
      <c r="A30" s="127"/>
      <c r="B30" s="314" t="str">
        <f>'入力表(工事・業務）'!$G$13</f>
        <v>主任技術者</v>
      </c>
      <c r="C30" s="314"/>
      <c r="D30" s="325" t="str">
        <f>'入力表(工事・業務）'!J13</f>
        <v>南津　三郎</v>
      </c>
      <c r="E30" s="325"/>
      <c r="F30" s="328"/>
      <c r="G30" s="314" t="str">
        <f>'入力表(工事・業務）'!J14</f>
        <v>1級土木施工管理技士</v>
      </c>
      <c r="H30" s="314"/>
      <c r="I30" s="314"/>
      <c r="J30" s="314">
        <f>'入力表(工事・業務）'!J15</f>
        <v>987654321</v>
      </c>
      <c r="K30" s="314"/>
      <c r="L30" s="314"/>
      <c r="N30" s="319" t="s">
        <v>273</v>
      </c>
      <c r="O30" s="319"/>
      <c r="P30" s="319"/>
      <c r="Q30" s="319"/>
      <c r="R30" s="319"/>
      <c r="S30" s="319"/>
      <c r="T30" s="319"/>
      <c r="U30" s="319"/>
      <c r="V30" s="319"/>
      <c r="W30" s="319"/>
      <c r="X30" s="319"/>
    </row>
    <row r="31" spans="1:24" s="300" customFormat="1" ht="15" customHeight="1">
      <c r="A31" s="127"/>
      <c r="B31" s="314"/>
      <c r="C31" s="314"/>
      <c r="D31" s="325"/>
      <c r="E31" s="325"/>
      <c r="F31" s="328"/>
      <c r="G31" s="314"/>
      <c r="H31" s="314"/>
      <c r="I31" s="314"/>
      <c r="J31" s="314"/>
      <c r="K31" s="314"/>
      <c r="L31" s="314"/>
      <c r="N31" s="319"/>
      <c r="O31" s="319"/>
      <c r="P31" s="319"/>
      <c r="Q31" s="319"/>
      <c r="R31" s="319"/>
      <c r="S31" s="319"/>
      <c r="T31" s="319"/>
      <c r="U31" s="319"/>
      <c r="V31" s="319"/>
      <c r="W31" s="319"/>
      <c r="X31" s="319"/>
    </row>
    <row r="32" spans="1:24" s="300" customFormat="1" ht="30" customHeight="1">
      <c r="A32" s="127"/>
      <c r="B32" s="315" t="str">
        <f>'入力表(工事・業務）'!$G$16</f>
        <v>専門技術者</v>
      </c>
      <c r="C32" s="315"/>
      <c r="D32" s="315" t="str">
        <f>'入力表(工事・業務）'!J16</f>
        <v>西津　四郎</v>
      </c>
      <c r="E32" s="315"/>
      <c r="F32" s="329"/>
      <c r="G32" s="332" t="str">
        <f>'入力表(工事・業務）'!J17</f>
        <v>1級土木施工管理技士</v>
      </c>
      <c r="H32" s="332"/>
      <c r="I32" s="332"/>
      <c r="J32" s="314">
        <f>'入力表(工事・業務）'!J18</f>
        <v>765432212</v>
      </c>
      <c r="K32" s="314"/>
      <c r="L32" s="314"/>
      <c r="N32" s="319"/>
      <c r="O32" s="319"/>
      <c r="P32" s="319"/>
      <c r="Q32" s="319"/>
      <c r="R32" s="319"/>
      <c r="S32" s="319"/>
      <c r="T32" s="319"/>
      <c r="U32" s="319"/>
      <c r="V32" s="319"/>
      <c r="W32" s="319"/>
      <c r="X32" s="319"/>
    </row>
    <row r="33" spans="1:24" s="300" customFormat="1" ht="12.75" customHeight="1">
      <c r="A33" s="127"/>
      <c r="B33" s="316" t="s">
        <v>140</v>
      </c>
      <c r="C33" s="316"/>
      <c r="D33" s="316"/>
      <c r="E33" s="316"/>
      <c r="F33" s="316"/>
      <c r="G33" s="316"/>
      <c r="H33" s="316"/>
      <c r="I33" s="316"/>
      <c r="J33" s="316"/>
      <c r="K33" s="316"/>
      <c r="L33" s="316"/>
      <c r="N33" s="319"/>
      <c r="O33" s="319"/>
      <c r="P33" s="319"/>
      <c r="Q33" s="319"/>
      <c r="R33" s="319"/>
      <c r="S33" s="319"/>
      <c r="T33" s="319"/>
      <c r="U33" s="319"/>
      <c r="V33" s="319"/>
      <c r="W33" s="319"/>
      <c r="X33" s="319"/>
    </row>
    <row r="34" spans="1:24" s="300" customFormat="1" ht="14.4">
      <c r="A34" s="127"/>
      <c r="B34" s="317"/>
      <c r="C34" s="317"/>
      <c r="D34" s="317"/>
      <c r="E34" s="317"/>
      <c r="F34" s="317"/>
      <c r="G34" s="317"/>
      <c r="H34" s="317"/>
      <c r="I34" s="317"/>
      <c r="J34" s="317"/>
      <c r="K34" s="317"/>
      <c r="L34" s="317"/>
    </row>
    <row r="35" spans="1:24" s="300" customFormat="1" ht="14.4">
      <c r="A35" s="127"/>
      <c r="B35" s="317"/>
      <c r="C35" s="317"/>
      <c r="D35" s="317"/>
      <c r="E35" s="317"/>
      <c r="F35" s="317"/>
      <c r="G35" s="317"/>
      <c r="H35" s="317"/>
      <c r="I35" s="317"/>
      <c r="J35" s="317"/>
      <c r="K35" s="317"/>
      <c r="L35" s="317"/>
    </row>
    <row r="36" spans="1:24" s="301" customFormat="1" ht="15" customHeight="1">
      <c r="A36" s="310"/>
      <c r="B36" s="318" t="str">
        <f>IF(N28=1,N29,N36)</f>
        <v>注1　現場代理人等の社員証及び資格者証等の写しを添付してください。</v>
      </c>
      <c r="C36" s="318"/>
      <c r="D36" s="318"/>
      <c r="E36" s="318"/>
      <c r="F36" s="318"/>
      <c r="G36" s="318"/>
      <c r="H36" s="318"/>
      <c r="I36" s="318"/>
      <c r="J36" s="318"/>
      <c r="K36" s="318"/>
      <c r="L36" s="340"/>
      <c r="N36" s="318" t="s">
        <v>274</v>
      </c>
      <c r="O36" s="318"/>
      <c r="P36" s="318"/>
      <c r="Q36" s="318"/>
      <c r="R36" s="318"/>
      <c r="S36" s="318"/>
      <c r="T36" s="318"/>
      <c r="U36" s="318"/>
      <c r="V36" s="318"/>
      <c r="W36" s="318"/>
      <c r="X36" s="340"/>
    </row>
    <row r="37" spans="1:24" s="301" customFormat="1" ht="18" customHeight="1">
      <c r="A37" s="310"/>
      <c r="B37" s="319" t="str">
        <f>IF(N28=1,N30,N37)</f>
        <v>　2　「法令による技術者資格の名称」欄には、建設業法による土木施工管理技士、建設機械施工技士、管工事施工管理技士、造園施工管理技士、建築施工管理技士、技術士法による建設部門、農業部門（農業土木）、林業部門（林業土木）、建築士法による建築士、電気工事士法による電気工事士、電気事業法による電気主任技術者、職業能力開発促進法による技能士、消防法による消防設備士の資格を有している者について記載してください。</v>
      </c>
      <c r="C37" s="319"/>
      <c r="D37" s="319"/>
      <c r="E37" s="319"/>
      <c r="F37" s="319"/>
      <c r="G37" s="319"/>
      <c r="H37" s="319"/>
      <c r="I37" s="319"/>
      <c r="J37" s="319"/>
      <c r="K37" s="319"/>
      <c r="L37" s="319"/>
      <c r="N37" s="319" t="s">
        <v>276</v>
      </c>
      <c r="O37" s="319"/>
      <c r="P37" s="319"/>
      <c r="Q37" s="319"/>
      <c r="R37" s="319"/>
      <c r="S37" s="319"/>
      <c r="T37" s="319"/>
      <c r="U37" s="319"/>
      <c r="V37" s="319"/>
      <c r="W37" s="319"/>
      <c r="X37" s="319"/>
    </row>
    <row r="38" spans="1:24" s="301" customFormat="1" ht="18" customHeight="1">
      <c r="A38" s="310"/>
      <c r="B38" s="319"/>
      <c r="C38" s="319"/>
      <c r="D38" s="319"/>
      <c r="E38" s="319"/>
      <c r="F38" s="319"/>
      <c r="G38" s="319"/>
      <c r="H38" s="319"/>
      <c r="I38" s="319"/>
      <c r="J38" s="319"/>
      <c r="K38" s="319"/>
      <c r="L38" s="319"/>
      <c r="N38" s="319"/>
      <c r="O38" s="319"/>
      <c r="P38" s="319"/>
      <c r="Q38" s="319"/>
      <c r="R38" s="319"/>
      <c r="S38" s="319"/>
      <c r="T38" s="319"/>
      <c r="U38" s="319"/>
      <c r="V38" s="319"/>
      <c r="W38" s="319"/>
      <c r="X38" s="319"/>
    </row>
    <row r="39" spans="1:24" s="301" customFormat="1" ht="18" customHeight="1">
      <c r="A39" s="310"/>
      <c r="B39" s="319"/>
      <c r="C39" s="319"/>
      <c r="D39" s="319"/>
      <c r="E39" s="319"/>
      <c r="F39" s="319"/>
      <c r="G39" s="319"/>
      <c r="H39" s="319"/>
      <c r="I39" s="319"/>
      <c r="J39" s="319"/>
      <c r="K39" s="319"/>
      <c r="L39" s="319"/>
      <c r="N39" s="319"/>
      <c r="O39" s="319"/>
      <c r="P39" s="319"/>
      <c r="Q39" s="319"/>
      <c r="R39" s="319"/>
      <c r="S39" s="319"/>
      <c r="T39" s="319"/>
      <c r="U39" s="319"/>
      <c r="V39" s="319"/>
      <c r="W39" s="319"/>
      <c r="X39" s="319"/>
    </row>
    <row r="40" spans="1:24" s="301" customFormat="1" ht="18" customHeight="1">
      <c r="A40" s="310"/>
      <c r="B40" s="319"/>
      <c r="C40" s="319"/>
      <c r="D40" s="319"/>
      <c r="E40" s="319"/>
      <c r="F40" s="319"/>
      <c r="G40" s="319"/>
      <c r="H40" s="319"/>
      <c r="I40" s="319"/>
      <c r="J40" s="319"/>
      <c r="K40" s="319"/>
      <c r="L40" s="319"/>
      <c r="N40" s="319"/>
      <c r="O40" s="319"/>
      <c r="P40" s="319"/>
      <c r="Q40" s="319"/>
      <c r="R40" s="319"/>
      <c r="S40" s="319"/>
      <c r="T40" s="319"/>
      <c r="U40" s="319"/>
      <c r="V40" s="319"/>
      <c r="W40" s="319"/>
      <c r="X40" s="319"/>
    </row>
  </sheetData>
  <mergeCells count="47">
    <mergeCell ref="I1:L1"/>
    <mergeCell ref="A3:B3"/>
    <mergeCell ref="C3:D3"/>
    <mergeCell ref="H6:J6"/>
    <mergeCell ref="H7:J7"/>
    <mergeCell ref="H8:J8"/>
    <mergeCell ref="A11:L11"/>
    <mergeCell ref="A14:C14"/>
    <mergeCell ref="D14:L14"/>
    <mergeCell ref="A15:C15"/>
    <mergeCell ref="F20:K20"/>
    <mergeCell ref="F21:K21"/>
    <mergeCell ref="G22:K22"/>
    <mergeCell ref="E23:F23"/>
    <mergeCell ref="G23:H23"/>
    <mergeCell ref="J23:K23"/>
    <mergeCell ref="F25:I25"/>
    <mergeCell ref="C27:K27"/>
    <mergeCell ref="B28:C28"/>
    <mergeCell ref="D28:F28"/>
    <mergeCell ref="G28:I28"/>
    <mergeCell ref="J28:L28"/>
    <mergeCell ref="B29:C29"/>
    <mergeCell ref="D29:E29"/>
    <mergeCell ref="G29:I29"/>
    <mergeCell ref="J29:L29"/>
    <mergeCell ref="N29:W29"/>
    <mergeCell ref="B32:C32"/>
    <mergeCell ref="D32:E32"/>
    <mergeCell ref="G32:I32"/>
    <mergeCell ref="J32:L32"/>
    <mergeCell ref="B33:L33"/>
    <mergeCell ref="B36:K36"/>
    <mergeCell ref="N36:W36"/>
    <mergeCell ref="K6:K8"/>
    <mergeCell ref="A16:L17"/>
    <mergeCell ref="C20:D21"/>
    <mergeCell ref="C22:D23"/>
    <mergeCell ref="B30:C31"/>
    <mergeCell ref="D30:E31"/>
    <mergeCell ref="F30:F31"/>
    <mergeCell ref="G30:I31"/>
    <mergeCell ref="J30:L31"/>
    <mergeCell ref="N30:X33"/>
    <mergeCell ref="B34:L35"/>
    <mergeCell ref="B37:L40"/>
    <mergeCell ref="N37:X40"/>
  </mergeCells>
  <phoneticPr fontId="5" type="Hiragana"/>
  <hyperlinks>
    <hyperlink ref="O8" location="'入力表(工事・業務）'!A1"/>
  </hyperlinks>
  <pageMargins left="0.98402777777777795" right="0.59027777777777801" top="0.98402777777777795" bottom="0.66944444444444495" header="0.51180555555555596" footer="0.511811023622047"/>
  <pageSetup paperSize="9" fitToWidth="1" fitToHeight="1" orientation="portrait" usePrinterDefaults="1" horizontalDpi="300" verticalDpi="300" r:id="rId1"/>
  <headerFooter>
    <oddHeader>&amp;L&amp;"ＭＳ 明朝,標準"　　様式第18号（第21条関係）</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3366FF"/>
  </sheetPr>
  <dimension ref="A1:AA62"/>
  <sheetViews>
    <sheetView view="pageBreakPreview" topLeftCell="A22" zoomScale="110" zoomScaleNormal="70" zoomScaleSheetLayoutView="110" workbookViewId="0">
      <selection activeCell="S2" sqref="S2:X2"/>
    </sheetView>
  </sheetViews>
  <sheetFormatPr defaultColWidth="3.62890625" defaultRowHeight="13.2"/>
  <cols>
    <col min="1" max="4" width="3.62890625" style="342"/>
    <col min="5" max="5" width="4.62890625" style="342" customWidth="1"/>
    <col min="6" max="11" width="3.62890625" style="342"/>
    <col min="12" max="20" width="3.12890625" style="342" customWidth="1"/>
    <col min="21" max="23" width="4" style="342" customWidth="1"/>
    <col min="24" max="24" width="8.5" style="342" customWidth="1"/>
    <col min="25" max="25" width="0.8671875" style="342" customWidth="1"/>
    <col min="26" max="26" width="3.62890625" style="342"/>
    <col min="27" max="27" width="38" style="342" customWidth="1"/>
    <col min="28" max="16384" width="3.62890625" style="342"/>
  </cols>
  <sheetData>
    <row r="1" spans="1:27" ht="20.25" customHeight="1">
      <c r="X1" s="355" t="s">
        <v>126</v>
      </c>
    </row>
    <row r="2" spans="1:27" s="343" customFormat="1" ht="14.4">
      <c r="S2" s="366">
        <f ca="1">NOW()</f>
        <v>45755.636255185185</v>
      </c>
      <c r="T2" s="366"/>
      <c r="U2" s="366"/>
      <c r="V2" s="366"/>
      <c r="W2" s="366"/>
      <c r="X2" s="366"/>
    </row>
    <row r="3" spans="1:27" s="344" customFormat="1" ht="17.25" customHeight="1">
      <c r="A3" s="343"/>
      <c r="B3" s="355" t="s">
        <v>227</v>
      </c>
      <c r="C3" s="343"/>
      <c r="D3" s="363" t="str">
        <f>'入力表(工事・業務）'!J6</f>
        <v>魚津　一郎</v>
      </c>
      <c r="E3" s="363"/>
      <c r="F3" s="363"/>
      <c r="G3" s="355" t="s">
        <v>278</v>
      </c>
      <c r="H3" s="343"/>
      <c r="I3" s="343"/>
      <c r="J3" s="343"/>
      <c r="K3" s="343"/>
      <c r="L3" s="343"/>
      <c r="M3" s="343"/>
      <c r="N3" s="343"/>
      <c r="O3" s="343"/>
      <c r="P3" s="343"/>
      <c r="Q3" s="343"/>
      <c r="R3" s="343"/>
      <c r="S3" s="343"/>
      <c r="T3" s="343"/>
      <c r="U3" s="343"/>
      <c r="V3" s="343"/>
      <c r="W3" s="343"/>
      <c r="X3" s="343"/>
    </row>
    <row r="4" spans="1:27" ht="17.25" customHeight="1">
      <c r="A4" s="346"/>
      <c r="B4" s="346"/>
      <c r="C4" s="346"/>
      <c r="O4" s="355" t="s">
        <v>279</v>
      </c>
      <c r="P4" s="355"/>
      <c r="Q4" s="365"/>
      <c r="T4" s="358" t="str">
        <f>'入力表(工事・業務）'!J8</f>
        <v>株式会社　○○組</v>
      </c>
      <c r="U4" s="365"/>
      <c r="V4" s="365"/>
      <c r="W4" s="365"/>
      <c r="X4" s="367"/>
      <c r="Y4" s="370"/>
    </row>
    <row r="5" spans="1:27" ht="17.25" customHeight="1">
      <c r="A5" s="346"/>
      <c r="B5" s="346"/>
      <c r="C5" s="346"/>
      <c r="D5" s="346"/>
      <c r="E5" s="346"/>
      <c r="F5" s="346"/>
      <c r="O5" s="358" t="s">
        <v>281</v>
      </c>
      <c r="P5" s="358"/>
      <c r="Q5" s="358"/>
      <c r="T5" s="358" t="str">
        <f>'入力表(工事・業務）'!J10</f>
        <v>北津　二郎</v>
      </c>
      <c r="U5" s="358"/>
      <c r="V5" s="358"/>
      <c r="W5" s="358"/>
      <c r="X5" s="365"/>
      <c r="Y5" s="370"/>
    </row>
    <row r="6" spans="1:27" ht="13.5" customHeight="1">
      <c r="A6" s="346"/>
      <c r="B6" s="346"/>
      <c r="C6" s="346"/>
      <c r="D6" s="346"/>
      <c r="E6" s="346"/>
      <c r="F6" s="346"/>
      <c r="K6" s="346"/>
      <c r="L6" s="346"/>
      <c r="M6" s="346"/>
      <c r="N6" s="343"/>
      <c r="O6" s="354"/>
      <c r="P6" s="354"/>
      <c r="Q6" s="354"/>
      <c r="R6" s="354"/>
      <c r="S6" s="354"/>
      <c r="T6" s="354"/>
      <c r="U6" s="354"/>
      <c r="V6" s="354"/>
      <c r="W6" s="352"/>
      <c r="X6" s="368"/>
      <c r="Y6" s="370"/>
    </row>
    <row r="7" spans="1:27" ht="19.5" customHeight="1">
      <c r="A7" s="347" t="s">
        <v>23</v>
      </c>
      <c r="B7" s="347"/>
      <c r="C7" s="347"/>
      <c r="D7" s="347"/>
      <c r="E7" s="347"/>
      <c r="F7" s="347"/>
      <c r="G7" s="347"/>
      <c r="H7" s="347"/>
      <c r="I7" s="347"/>
      <c r="J7" s="347"/>
      <c r="K7" s="347"/>
      <c r="L7" s="347"/>
      <c r="M7" s="347"/>
      <c r="N7" s="347"/>
      <c r="O7" s="347"/>
      <c r="P7" s="347"/>
      <c r="Q7" s="347"/>
      <c r="R7" s="347"/>
      <c r="S7" s="347"/>
      <c r="T7" s="347"/>
      <c r="U7" s="347"/>
      <c r="V7" s="347"/>
      <c r="W7" s="347"/>
      <c r="X7" s="347"/>
      <c r="Y7" s="371"/>
      <c r="AA7" s="173" t="s">
        <v>198</v>
      </c>
    </row>
    <row r="8" spans="1:27" ht="13.5" customHeight="1">
      <c r="C8" s="362"/>
      <c r="D8" s="362"/>
      <c r="E8" s="362"/>
      <c r="F8" s="362"/>
      <c r="G8" s="362"/>
      <c r="H8" s="362"/>
      <c r="I8" s="362"/>
      <c r="J8" s="362"/>
      <c r="K8" s="362"/>
      <c r="L8" s="362"/>
      <c r="M8" s="362"/>
      <c r="N8" s="362"/>
      <c r="O8" s="362"/>
      <c r="P8" s="364"/>
      <c r="Q8" s="364"/>
      <c r="R8" s="364"/>
      <c r="S8" s="364"/>
      <c r="T8" s="364"/>
      <c r="U8" s="364"/>
      <c r="V8" s="364"/>
    </row>
    <row r="9" spans="1:27" ht="18" customHeight="1">
      <c r="A9" s="348" t="str">
        <f>'入力表(工事・業務）'!E11</f>
        <v>令和７年６月１日</v>
      </c>
      <c r="B9" s="348"/>
      <c r="C9" s="348"/>
      <c r="D9" s="348"/>
      <c r="E9" s="348"/>
      <c r="F9" s="357" t="s">
        <v>283</v>
      </c>
      <c r="G9" s="357"/>
      <c r="H9" s="357"/>
      <c r="I9" s="357"/>
      <c r="J9" s="357"/>
      <c r="K9" s="357"/>
      <c r="L9" s="357" t="str">
        <f>'入力表(工事・業務）'!E6</f>
        <v>魚津市庁舎整備事業</v>
      </c>
      <c r="M9" s="357"/>
      <c r="N9" s="357"/>
      <c r="O9" s="357"/>
      <c r="P9" s="357"/>
      <c r="Q9" s="357"/>
      <c r="R9" s="357"/>
      <c r="S9" s="357"/>
      <c r="T9" s="357"/>
      <c r="U9" s="357"/>
      <c r="V9" s="357"/>
      <c r="W9" s="357"/>
      <c r="X9" s="369"/>
      <c r="Y9" s="355"/>
    </row>
    <row r="10" spans="1:27" ht="19.5" customHeight="1">
      <c r="A10" s="349"/>
      <c r="B10" s="357" t="str">
        <f>'入力表(工事・業務）'!E7</f>
        <v>○○○○○○○○工事</v>
      </c>
      <c r="C10" s="357"/>
      <c r="D10" s="357"/>
      <c r="E10" s="357"/>
      <c r="F10" s="357"/>
      <c r="G10" s="357"/>
      <c r="H10" s="357"/>
      <c r="I10" s="357"/>
      <c r="J10" s="357"/>
      <c r="K10" s="357"/>
      <c r="L10" s="357"/>
      <c r="M10" s="357"/>
      <c r="N10" s="357"/>
      <c r="O10" s="357"/>
      <c r="P10" s="357"/>
      <c r="Q10" s="357"/>
      <c r="R10" s="357"/>
      <c r="S10" s="357"/>
      <c r="T10" s="357"/>
      <c r="U10" s="357"/>
      <c r="V10" s="357"/>
      <c r="W10" s="357"/>
      <c r="X10" s="349" t="s">
        <v>284</v>
      </c>
      <c r="Y10" s="355"/>
    </row>
    <row r="11" spans="1:27" ht="33.75" customHeight="1">
      <c r="A11" s="350" t="s">
        <v>285</v>
      </c>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5"/>
    </row>
    <row r="12" spans="1:27" ht="19.5" customHeight="1">
      <c r="A12" s="351" t="s">
        <v>200</v>
      </c>
      <c r="B12" s="351"/>
      <c r="C12" s="351"/>
      <c r="D12" s="351"/>
      <c r="E12" s="351"/>
      <c r="F12" s="351"/>
      <c r="G12" s="351"/>
      <c r="H12" s="351"/>
      <c r="I12" s="351"/>
      <c r="J12" s="351"/>
      <c r="K12" s="351"/>
      <c r="L12" s="351"/>
      <c r="M12" s="351"/>
      <c r="N12" s="351"/>
      <c r="O12" s="351"/>
      <c r="P12" s="351"/>
      <c r="Q12" s="351"/>
      <c r="R12" s="351"/>
      <c r="S12" s="351"/>
      <c r="T12" s="351"/>
      <c r="U12" s="351"/>
      <c r="V12" s="351"/>
      <c r="W12" s="351"/>
      <c r="X12" s="351"/>
      <c r="Y12" s="372"/>
    </row>
    <row r="13" spans="1:27" ht="15.75" customHeight="1">
      <c r="A13" s="352" t="s">
        <v>287</v>
      </c>
      <c r="C13" s="352"/>
      <c r="D13" s="352"/>
      <c r="E13" s="352"/>
      <c r="F13" s="352"/>
      <c r="G13" s="352"/>
      <c r="H13" s="352"/>
      <c r="I13" s="352"/>
      <c r="J13" s="352"/>
      <c r="K13" s="352"/>
      <c r="L13" s="352"/>
      <c r="M13" s="352"/>
      <c r="N13" s="352"/>
      <c r="O13" s="352"/>
      <c r="P13" s="352"/>
      <c r="Q13" s="352"/>
      <c r="R13" s="352"/>
      <c r="S13" s="352"/>
      <c r="T13" s="352"/>
      <c r="U13" s="352"/>
      <c r="V13" s="352"/>
      <c r="W13" s="352"/>
      <c r="X13" s="352"/>
    </row>
    <row r="14" spans="1:27" ht="15.75" customHeight="1">
      <c r="A14" s="353"/>
      <c r="B14" s="352" t="s">
        <v>6</v>
      </c>
      <c r="C14" s="352"/>
      <c r="D14" s="352"/>
      <c r="E14" s="352"/>
      <c r="F14" s="352"/>
      <c r="G14" s="352"/>
      <c r="H14" s="352"/>
      <c r="I14" s="352"/>
      <c r="J14" s="352"/>
      <c r="K14" s="352"/>
      <c r="L14" s="352"/>
      <c r="M14" s="352"/>
      <c r="N14" s="352"/>
      <c r="O14" s="352"/>
      <c r="P14" s="352"/>
      <c r="Q14" s="352"/>
      <c r="R14" s="352"/>
      <c r="S14" s="352"/>
      <c r="T14" s="352"/>
      <c r="U14" s="352"/>
      <c r="V14" s="352"/>
      <c r="W14" s="352"/>
      <c r="X14" s="352"/>
    </row>
    <row r="15" spans="1:27" ht="15.75" customHeight="1">
      <c r="A15" s="353"/>
      <c r="B15" s="352" t="s">
        <v>38</v>
      </c>
      <c r="C15" s="352"/>
      <c r="D15" s="352"/>
      <c r="E15" s="352"/>
      <c r="F15" s="352"/>
      <c r="G15" s="352"/>
      <c r="H15" s="352"/>
      <c r="I15" s="352"/>
      <c r="J15" s="352"/>
      <c r="K15" s="352"/>
      <c r="L15" s="352"/>
      <c r="M15" s="352"/>
      <c r="N15" s="352"/>
      <c r="O15" s="352"/>
      <c r="P15" s="352"/>
      <c r="Q15" s="352"/>
      <c r="R15" s="352"/>
      <c r="S15" s="352"/>
      <c r="T15" s="352"/>
      <c r="U15" s="352"/>
      <c r="V15" s="352"/>
      <c r="W15" s="352"/>
      <c r="X15" s="352"/>
    </row>
    <row r="16" spans="1:27" ht="15.75" customHeight="1">
      <c r="A16" s="353"/>
      <c r="B16" s="342" t="s">
        <v>288</v>
      </c>
    </row>
    <row r="17" spans="1:21" ht="15.75" customHeight="1">
      <c r="A17" s="353"/>
      <c r="B17" s="342" t="s">
        <v>98</v>
      </c>
    </row>
    <row r="18" spans="1:21" ht="15.75" customHeight="1"/>
    <row r="19" spans="1:21" ht="14.25" customHeight="1">
      <c r="A19" s="342" t="s">
        <v>290</v>
      </c>
    </row>
    <row r="20" spans="1:21" ht="14.25" customHeight="1">
      <c r="A20" s="353"/>
      <c r="B20" s="352" t="s">
        <v>6</v>
      </c>
    </row>
    <row r="21" spans="1:21" ht="14.25" customHeight="1">
      <c r="B21" s="342" t="s">
        <v>291</v>
      </c>
    </row>
    <row r="22" spans="1:21" ht="9.75" customHeight="1"/>
    <row r="23" spans="1:21" ht="14.25" customHeight="1">
      <c r="A23" s="353"/>
      <c r="B23" s="342" t="s">
        <v>38</v>
      </c>
    </row>
    <row r="24" spans="1:21" ht="14.25" customHeight="1">
      <c r="B24" s="342" t="s">
        <v>291</v>
      </c>
    </row>
    <row r="25" spans="1:21" ht="9.75" customHeight="1"/>
    <row r="26" spans="1:21" ht="14.25" customHeight="1">
      <c r="A26" s="353"/>
      <c r="B26" s="342" t="s">
        <v>288</v>
      </c>
    </row>
    <row r="27" spans="1:21" ht="14.25" customHeight="1">
      <c r="B27" s="342" t="s">
        <v>291</v>
      </c>
    </row>
    <row r="28" spans="1:21" ht="9.75" customHeight="1"/>
    <row r="29" spans="1:21" ht="14.25" customHeight="1">
      <c r="A29" s="353"/>
      <c r="B29" s="342" t="s">
        <v>98</v>
      </c>
    </row>
    <row r="30" spans="1:21" ht="14.25" customHeight="1">
      <c r="B30" s="342" t="s">
        <v>291</v>
      </c>
    </row>
    <row r="31" spans="1:21" ht="9.75" customHeight="1"/>
    <row r="32" spans="1:21" ht="14.4">
      <c r="A32" s="342" t="s">
        <v>292</v>
      </c>
      <c r="B32" s="358"/>
      <c r="C32" s="354"/>
      <c r="D32" s="355"/>
      <c r="E32" s="355"/>
      <c r="F32" s="355"/>
      <c r="G32" s="355"/>
      <c r="H32" s="355"/>
      <c r="I32" s="355"/>
      <c r="J32" s="355"/>
      <c r="K32" s="355"/>
      <c r="L32" s="355"/>
      <c r="M32" s="355"/>
      <c r="N32" s="355"/>
      <c r="O32" s="355"/>
      <c r="P32" s="355"/>
      <c r="Q32" s="355"/>
      <c r="R32" s="355"/>
      <c r="S32" s="355"/>
      <c r="T32" s="355"/>
      <c r="U32" s="355"/>
    </row>
    <row r="33" spans="1:23" ht="14.4">
      <c r="A33" s="354"/>
      <c r="B33" s="359" t="s">
        <v>295</v>
      </c>
      <c r="C33" s="359"/>
      <c r="D33" s="359"/>
      <c r="E33" s="359"/>
      <c r="F33" s="359"/>
      <c r="G33" s="359"/>
      <c r="H33" s="359"/>
      <c r="I33" s="359"/>
      <c r="J33" s="359"/>
      <c r="K33" s="359"/>
      <c r="L33" s="359"/>
      <c r="M33" s="359"/>
      <c r="N33" s="359"/>
      <c r="O33" s="359"/>
      <c r="P33" s="359"/>
      <c r="Q33" s="359"/>
      <c r="R33" s="359"/>
      <c r="S33" s="359"/>
      <c r="T33" s="359"/>
      <c r="U33" s="359"/>
      <c r="V33" s="359"/>
      <c r="W33" s="359"/>
    </row>
    <row r="34" spans="1:23">
      <c r="A34" s="355"/>
      <c r="B34" s="359"/>
      <c r="C34" s="359"/>
      <c r="D34" s="359"/>
      <c r="E34" s="359"/>
      <c r="F34" s="359"/>
      <c r="G34" s="359"/>
      <c r="H34" s="359"/>
      <c r="I34" s="359"/>
      <c r="J34" s="359"/>
      <c r="K34" s="359"/>
      <c r="L34" s="359"/>
      <c r="M34" s="359"/>
      <c r="N34" s="359"/>
      <c r="O34" s="359"/>
      <c r="P34" s="359"/>
      <c r="Q34" s="359"/>
      <c r="R34" s="359"/>
      <c r="S34" s="359"/>
      <c r="T34" s="359"/>
      <c r="U34" s="359"/>
      <c r="V34" s="359"/>
      <c r="W34" s="359"/>
    </row>
    <row r="35" spans="1:23">
      <c r="A35" s="355"/>
      <c r="B35" s="359"/>
      <c r="C35" s="359"/>
      <c r="D35" s="359"/>
      <c r="E35" s="359"/>
      <c r="F35" s="359"/>
      <c r="G35" s="359"/>
      <c r="H35" s="359"/>
      <c r="I35" s="359"/>
      <c r="J35" s="359"/>
      <c r="K35" s="359"/>
      <c r="L35" s="359"/>
      <c r="M35" s="359"/>
      <c r="N35" s="359"/>
      <c r="O35" s="359"/>
      <c r="P35" s="359"/>
      <c r="Q35" s="359"/>
      <c r="R35" s="359"/>
      <c r="S35" s="359"/>
      <c r="T35" s="359"/>
      <c r="U35" s="359"/>
      <c r="V35" s="359"/>
      <c r="W35" s="359"/>
    </row>
    <row r="36" spans="1:23">
      <c r="A36" s="355"/>
      <c r="B36" s="359"/>
      <c r="C36" s="359"/>
      <c r="D36" s="359"/>
      <c r="E36" s="359"/>
      <c r="F36" s="359"/>
      <c r="G36" s="359"/>
      <c r="H36" s="359"/>
      <c r="I36" s="359"/>
      <c r="J36" s="359"/>
      <c r="K36" s="359"/>
      <c r="L36" s="359"/>
      <c r="M36" s="359"/>
      <c r="N36" s="359"/>
      <c r="O36" s="359"/>
      <c r="P36" s="359"/>
      <c r="Q36" s="359"/>
      <c r="R36" s="359"/>
      <c r="S36" s="359"/>
      <c r="T36" s="359"/>
      <c r="U36" s="359"/>
      <c r="V36" s="359"/>
      <c r="W36" s="359"/>
    </row>
    <row r="37" spans="1:23">
      <c r="A37" s="355"/>
      <c r="B37" s="359"/>
      <c r="C37" s="359"/>
      <c r="D37" s="359"/>
      <c r="E37" s="359"/>
      <c r="F37" s="359"/>
      <c r="G37" s="359"/>
      <c r="H37" s="359"/>
      <c r="I37" s="359"/>
      <c r="J37" s="359"/>
      <c r="K37" s="359"/>
      <c r="L37" s="359"/>
      <c r="M37" s="359"/>
      <c r="N37" s="359"/>
      <c r="O37" s="359"/>
      <c r="P37" s="359"/>
      <c r="Q37" s="359"/>
      <c r="R37" s="359"/>
      <c r="S37" s="359"/>
      <c r="T37" s="359"/>
      <c r="U37" s="359"/>
      <c r="V37" s="359"/>
      <c r="W37" s="359"/>
    </row>
    <row r="38" spans="1:23">
      <c r="A38" s="355"/>
      <c r="B38" s="359"/>
      <c r="C38" s="359"/>
      <c r="D38" s="359"/>
      <c r="E38" s="359"/>
      <c r="F38" s="359"/>
      <c r="G38" s="359"/>
      <c r="H38" s="359"/>
      <c r="I38" s="359"/>
      <c r="J38" s="359"/>
      <c r="K38" s="359"/>
      <c r="L38" s="359"/>
      <c r="M38" s="359"/>
      <c r="N38" s="359"/>
      <c r="O38" s="359"/>
      <c r="P38" s="359"/>
      <c r="Q38" s="359"/>
      <c r="R38" s="359"/>
      <c r="S38" s="359"/>
      <c r="T38" s="359"/>
      <c r="U38" s="359"/>
      <c r="V38" s="359"/>
      <c r="W38" s="359"/>
    </row>
    <row r="39" spans="1:23">
      <c r="A39" s="355"/>
      <c r="B39" s="359"/>
      <c r="C39" s="359"/>
      <c r="D39" s="359"/>
      <c r="E39" s="359"/>
      <c r="F39" s="359"/>
      <c r="G39" s="359"/>
      <c r="H39" s="359"/>
      <c r="I39" s="359"/>
      <c r="J39" s="359"/>
      <c r="K39" s="359"/>
      <c r="L39" s="359"/>
      <c r="M39" s="359"/>
      <c r="N39" s="359"/>
      <c r="O39" s="359"/>
      <c r="P39" s="359"/>
      <c r="Q39" s="359"/>
      <c r="R39" s="359"/>
      <c r="S39" s="359"/>
      <c r="T39" s="359"/>
      <c r="U39" s="359"/>
      <c r="V39" s="359"/>
      <c r="W39" s="359"/>
    </row>
    <row r="40" spans="1:23">
      <c r="A40" s="355"/>
      <c r="B40" s="359"/>
      <c r="C40" s="359"/>
      <c r="D40" s="359"/>
      <c r="E40" s="359"/>
      <c r="F40" s="359"/>
      <c r="G40" s="359"/>
      <c r="H40" s="359"/>
      <c r="I40" s="359"/>
      <c r="J40" s="359"/>
      <c r="K40" s="359"/>
      <c r="L40" s="359"/>
      <c r="M40" s="359"/>
      <c r="N40" s="359"/>
      <c r="O40" s="359"/>
      <c r="P40" s="359"/>
      <c r="Q40" s="359"/>
      <c r="R40" s="359"/>
      <c r="S40" s="359"/>
      <c r="T40" s="359"/>
      <c r="U40" s="359"/>
      <c r="V40" s="359"/>
      <c r="W40" s="359"/>
    </row>
    <row r="41" spans="1:23">
      <c r="A41" s="355"/>
      <c r="B41" s="359"/>
      <c r="C41" s="359"/>
      <c r="D41" s="359"/>
      <c r="E41" s="359"/>
      <c r="F41" s="359"/>
      <c r="G41" s="359"/>
      <c r="H41" s="359"/>
      <c r="I41" s="359"/>
      <c r="J41" s="359"/>
      <c r="K41" s="359"/>
      <c r="L41" s="359"/>
      <c r="M41" s="359"/>
      <c r="N41" s="359"/>
      <c r="O41" s="359"/>
      <c r="P41" s="359"/>
      <c r="Q41" s="359"/>
      <c r="R41" s="359"/>
      <c r="S41" s="359"/>
      <c r="T41" s="359"/>
      <c r="U41" s="359"/>
      <c r="V41" s="359"/>
      <c r="W41" s="359"/>
    </row>
    <row r="42" spans="1:23">
      <c r="A42" s="355"/>
      <c r="B42" s="359"/>
      <c r="C42" s="359"/>
      <c r="D42" s="359"/>
      <c r="E42" s="359"/>
      <c r="F42" s="359"/>
      <c r="G42" s="359"/>
      <c r="H42" s="359"/>
      <c r="I42" s="359"/>
      <c r="J42" s="359"/>
      <c r="K42" s="359"/>
      <c r="L42" s="359"/>
      <c r="M42" s="359"/>
      <c r="N42" s="359"/>
      <c r="O42" s="359"/>
      <c r="P42" s="359"/>
      <c r="Q42" s="359"/>
      <c r="R42" s="359"/>
      <c r="S42" s="359"/>
      <c r="T42" s="359"/>
      <c r="U42" s="359"/>
      <c r="V42" s="359"/>
      <c r="W42" s="359"/>
    </row>
    <row r="43" spans="1:23">
      <c r="A43" s="355"/>
      <c r="B43" s="359"/>
      <c r="C43" s="359"/>
      <c r="D43" s="359"/>
      <c r="E43" s="359"/>
      <c r="F43" s="359"/>
      <c r="G43" s="359"/>
      <c r="H43" s="359"/>
      <c r="I43" s="359"/>
      <c r="J43" s="359"/>
      <c r="K43" s="359"/>
      <c r="L43" s="359"/>
      <c r="M43" s="359"/>
      <c r="N43" s="359"/>
      <c r="O43" s="359"/>
      <c r="P43" s="359"/>
      <c r="Q43" s="359"/>
      <c r="R43" s="359"/>
      <c r="S43" s="359"/>
      <c r="T43" s="359"/>
      <c r="U43" s="359"/>
      <c r="V43" s="359"/>
      <c r="W43" s="359"/>
    </row>
    <row r="44" spans="1:23">
      <c r="A44" s="355"/>
      <c r="B44" s="359"/>
      <c r="C44" s="359"/>
      <c r="D44" s="359"/>
      <c r="E44" s="359"/>
      <c r="F44" s="359"/>
      <c r="G44" s="359"/>
      <c r="H44" s="359"/>
      <c r="I44" s="359"/>
      <c r="J44" s="359"/>
      <c r="K44" s="359"/>
      <c r="L44" s="359"/>
      <c r="M44" s="359"/>
      <c r="N44" s="359"/>
      <c r="O44" s="359"/>
      <c r="P44" s="359"/>
      <c r="Q44" s="359"/>
      <c r="R44" s="359"/>
      <c r="S44" s="359"/>
      <c r="T44" s="359"/>
      <c r="U44" s="359"/>
      <c r="V44" s="359"/>
      <c r="W44" s="359"/>
    </row>
    <row r="45" spans="1:23">
      <c r="A45" s="355"/>
      <c r="B45" s="359"/>
      <c r="C45" s="359"/>
      <c r="D45" s="359"/>
      <c r="E45" s="359"/>
      <c r="F45" s="359"/>
      <c r="G45" s="359"/>
      <c r="H45" s="359"/>
      <c r="I45" s="359"/>
      <c r="J45" s="359"/>
      <c r="K45" s="359"/>
      <c r="L45" s="359"/>
      <c r="M45" s="359"/>
      <c r="N45" s="359"/>
      <c r="O45" s="359"/>
      <c r="P45" s="359"/>
      <c r="Q45" s="359"/>
      <c r="R45" s="359"/>
      <c r="S45" s="359"/>
      <c r="T45" s="359"/>
      <c r="U45" s="359"/>
      <c r="V45" s="359"/>
      <c r="W45" s="359"/>
    </row>
    <row r="46" spans="1:23">
      <c r="A46" s="355"/>
      <c r="B46" s="359"/>
      <c r="C46" s="359"/>
      <c r="D46" s="359"/>
      <c r="E46" s="359"/>
      <c r="F46" s="359"/>
      <c r="G46" s="359"/>
      <c r="H46" s="359"/>
      <c r="I46" s="359"/>
      <c r="J46" s="359"/>
      <c r="K46" s="359"/>
      <c r="L46" s="359"/>
      <c r="M46" s="359"/>
      <c r="N46" s="359"/>
      <c r="O46" s="359"/>
      <c r="P46" s="359"/>
      <c r="Q46" s="359"/>
      <c r="R46" s="359"/>
      <c r="S46" s="359"/>
      <c r="T46" s="359"/>
      <c r="U46" s="359"/>
      <c r="V46" s="359"/>
      <c r="W46" s="359"/>
    </row>
    <row r="47" spans="1:23">
      <c r="A47" s="355"/>
      <c r="B47" s="359"/>
      <c r="C47" s="359"/>
      <c r="D47" s="359"/>
      <c r="E47" s="359"/>
      <c r="F47" s="359"/>
      <c r="G47" s="359"/>
      <c r="H47" s="359"/>
      <c r="I47" s="359"/>
      <c r="J47" s="359"/>
      <c r="K47" s="359"/>
      <c r="L47" s="359"/>
      <c r="M47" s="359"/>
      <c r="N47" s="359"/>
      <c r="O47" s="359"/>
      <c r="P47" s="359"/>
      <c r="Q47" s="359"/>
      <c r="R47" s="359"/>
      <c r="S47" s="359"/>
      <c r="T47" s="359"/>
      <c r="U47" s="359"/>
      <c r="V47" s="359"/>
      <c r="W47" s="359"/>
    </row>
    <row r="48" spans="1:23">
      <c r="A48" s="355"/>
      <c r="B48" s="359"/>
      <c r="C48" s="359"/>
      <c r="D48" s="359"/>
      <c r="E48" s="359"/>
      <c r="F48" s="359"/>
      <c r="G48" s="359"/>
      <c r="H48" s="359"/>
      <c r="I48" s="359"/>
      <c r="J48" s="359"/>
      <c r="K48" s="359"/>
      <c r="L48" s="359"/>
      <c r="M48" s="359"/>
      <c r="N48" s="359"/>
      <c r="O48" s="359"/>
      <c r="P48" s="359"/>
      <c r="Q48" s="359"/>
      <c r="R48" s="359"/>
      <c r="S48" s="359"/>
      <c r="T48" s="359"/>
      <c r="U48" s="359"/>
      <c r="V48" s="359"/>
      <c r="W48" s="359"/>
    </row>
    <row r="49" spans="1:24">
      <c r="A49" s="355"/>
      <c r="B49" s="359"/>
      <c r="C49" s="359"/>
      <c r="D49" s="359"/>
      <c r="E49" s="359"/>
      <c r="F49" s="359"/>
      <c r="G49" s="359"/>
      <c r="H49" s="359"/>
      <c r="I49" s="359"/>
      <c r="J49" s="359"/>
      <c r="K49" s="359"/>
      <c r="L49" s="359"/>
      <c r="M49" s="359"/>
      <c r="N49" s="359"/>
      <c r="O49" s="359"/>
      <c r="P49" s="359"/>
      <c r="Q49" s="359"/>
      <c r="R49" s="359"/>
      <c r="S49" s="359"/>
      <c r="T49" s="359"/>
      <c r="U49" s="359"/>
      <c r="V49" s="359"/>
      <c r="W49" s="359"/>
    </row>
    <row r="50" spans="1:24">
      <c r="A50" s="355"/>
      <c r="B50" s="359"/>
      <c r="C50" s="359"/>
      <c r="D50" s="359"/>
      <c r="E50" s="359"/>
      <c r="F50" s="359"/>
      <c r="G50" s="359"/>
      <c r="H50" s="359"/>
      <c r="I50" s="359"/>
      <c r="J50" s="359"/>
      <c r="K50" s="359"/>
      <c r="L50" s="359"/>
      <c r="M50" s="359"/>
      <c r="N50" s="359"/>
      <c r="O50" s="359"/>
      <c r="P50" s="359"/>
      <c r="Q50" s="359"/>
      <c r="R50" s="359"/>
      <c r="S50" s="359"/>
      <c r="T50" s="359"/>
      <c r="U50" s="359"/>
      <c r="V50" s="359"/>
      <c r="W50" s="359"/>
    </row>
    <row r="51" spans="1:24">
      <c r="A51" s="355"/>
      <c r="B51" s="359"/>
      <c r="C51" s="359"/>
      <c r="D51" s="359"/>
      <c r="E51" s="359"/>
      <c r="F51" s="359"/>
      <c r="G51" s="359"/>
      <c r="H51" s="359"/>
      <c r="I51" s="359"/>
      <c r="J51" s="359"/>
      <c r="K51" s="359"/>
      <c r="L51" s="359"/>
      <c r="M51" s="359"/>
      <c r="N51" s="359"/>
      <c r="O51" s="359"/>
      <c r="P51" s="359"/>
      <c r="Q51" s="359"/>
      <c r="R51" s="359"/>
      <c r="S51" s="359"/>
      <c r="T51" s="359"/>
      <c r="U51" s="359"/>
      <c r="V51" s="359"/>
      <c r="W51" s="359"/>
    </row>
    <row r="52" spans="1:24">
      <c r="A52" s="355"/>
      <c r="B52" s="359"/>
      <c r="C52" s="359"/>
      <c r="D52" s="359"/>
      <c r="E52" s="359"/>
      <c r="F52" s="359"/>
      <c r="G52" s="359"/>
      <c r="H52" s="359"/>
      <c r="I52" s="359"/>
      <c r="J52" s="359"/>
      <c r="K52" s="359"/>
      <c r="L52" s="359"/>
      <c r="M52" s="359"/>
      <c r="N52" s="359"/>
      <c r="O52" s="359"/>
      <c r="P52" s="359"/>
      <c r="Q52" s="359"/>
      <c r="R52" s="359"/>
      <c r="S52" s="359"/>
      <c r="T52" s="359"/>
      <c r="U52" s="359"/>
      <c r="V52" s="359"/>
      <c r="W52" s="359"/>
    </row>
    <row r="53" spans="1:24">
      <c r="A53" s="355"/>
      <c r="B53" s="359"/>
      <c r="C53" s="359"/>
      <c r="D53" s="359"/>
      <c r="E53" s="359"/>
      <c r="F53" s="359"/>
      <c r="G53" s="359"/>
      <c r="H53" s="359"/>
      <c r="I53" s="359"/>
      <c r="J53" s="359"/>
      <c r="K53" s="359"/>
      <c r="L53" s="359"/>
      <c r="M53" s="359"/>
      <c r="N53" s="359"/>
      <c r="O53" s="359"/>
      <c r="P53" s="359"/>
      <c r="Q53" s="359"/>
      <c r="R53" s="359"/>
      <c r="S53" s="359"/>
      <c r="T53" s="359"/>
      <c r="U53" s="359"/>
      <c r="V53" s="359"/>
      <c r="W53" s="359"/>
    </row>
    <row r="54" spans="1:24">
      <c r="A54" s="355"/>
      <c r="B54" s="359"/>
      <c r="C54" s="359"/>
      <c r="D54" s="359"/>
      <c r="E54" s="359"/>
      <c r="F54" s="359"/>
      <c r="G54" s="359"/>
      <c r="H54" s="359"/>
      <c r="I54" s="359"/>
      <c r="J54" s="359"/>
      <c r="K54" s="359"/>
      <c r="L54" s="359"/>
      <c r="M54" s="359"/>
      <c r="N54" s="359"/>
      <c r="O54" s="359"/>
      <c r="P54" s="359"/>
      <c r="Q54" s="359"/>
      <c r="R54" s="359"/>
      <c r="S54" s="359"/>
      <c r="T54" s="359"/>
      <c r="U54" s="359"/>
      <c r="V54" s="359"/>
      <c r="W54" s="359"/>
    </row>
    <row r="55" spans="1:24">
      <c r="A55" s="355"/>
      <c r="B55" s="359"/>
      <c r="C55" s="359"/>
      <c r="D55" s="359"/>
      <c r="E55" s="359"/>
      <c r="F55" s="359"/>
      <c r="G55" s="359"/>
      <c r="H55" s="359"/>
      <c r="I55" s="359"/>
      <c r="J55" s="359"/>
      <c r="K55" s="359"/>
      <c r="L55" s="359"/>
      <c r="M55" s="359"/>
      <c r="N55" s="359"/>
      <c r="O55" s="359"/>
      <c r="P55" s="359"/>
      <c r="Q55" s="359"/>
      <c r="R55" s="359"/>
      <c r="S55" s="359"/>
      <c r="T55" s="359"/>
      <c r="U55" s="359"/>
      <c r="V55" s="359"/>
      <c r="W55" s="359"/>
    </row>
    <row r="56" spans="1:24">
      <c r="A56" s="355"/>
      <c r="B56" s="359"/>
      <c r="C56" s="359"/>
      <c r="D56" s="359"/>
      <c r="E56" s="359"/>
      <c r="F56" s="359"/>
      <c r="G56" s="359"/>
      <c r="H56" s="359"/>
      <c r="I56" s="359"/>
      <c r="J56" s="359"/>
      <c r="K56" s="359"/>
      <c r="L56" s="359"/>
      <c r="M56" s="359"/>
      <c r="N56" s="359"/>
      <c r="O56" s="359"/>
      <c r="P56" s="359"/>
      <c r="Q56" s="359"/>
      <c r="R56" s="359"/>
      <c r="S56" s="359"/>
      <c r="T56" s="359"/>
      <c r="U56" s="359"/>
      <c r="V56" s="359"/>
      <c r="W56" s="359"/>
    </row>
    <row r="57" spans="1:24">
      <c r="A57" s="355"/>
      <c r="B57" s="359"/>
      <c r="C57" s="359"/>
      <c r="D57" s="359"/>
      <c r="E57" s="359"/>
      <c r="F57" s="359"/>
      <c r="G57" s="359"/>
      <c r="H57" s="359"/>
      <c r="I57" s="359"/>
      <c r="J57" s="359"/>
      <c r="K57" s="359"/>
      <c r="L57" s="359"/>
      <c r="M57" s="359"/>
      <c r="N57" s="359"/>
      <c r="O57" s="359"/>
      <c r="P57" s="359"/>
      <c r="Q57" s="359"/>
      <c r="R57" s="359"/>
      <c r="S57" s="359"/>
      <c r="T57" s="359"/>
      <c r="U57" s="359"/>
      <c r="V57" s="359"/>
      <c r="W57" s="359"/>
    </row>
    <row r="58" spans="1:24" s="345" customFormat="1" ht="12" customHeight="1">
      <c r="A58" s="356" t="s">
        <v>167</v>
      </c>
      <c r="B58" s="360" t="s">
        <v>296</v>
      </c>
      <c r="C58" s="360"/>
      <c r="D58" s="360"/>
      <c r="E58" s="360"/>
      <c r="F58" s="360"/>
      <c r="G58" s="360"/>
      <c r="H58" s="360"/>
      <c r="I58" s="360"/>
      <c r="J58" s="360"/>
      <c r="K58" s="360"/>
      <c r="L58" s="360"/>
      <c r="M58" s="360"/>
      <c r="N58" s="360"/>
      <c r="O58" s="360"/>
      <c r="P58" s="360"/>
      <c r="Q58" s="360"/>
      <c r="R58" s="360"/>
      <c r="S58" s="360"/>
      <c r="T58" s="360"/>
      <c r="U58" s="360"/>
      <c r="V58" s="360"/>
      <c r="W58" s="360"/>
      <c r="X58" s="360"/>
    </row>
    <row r="59" spans="1:24" s="345" customFormat="1" ht="26.25" customHeight="1">
      <c r="A59" s="356" t="s">
        <v>297</v>
      </c>
      <c r="B59" s="361" t="s">
        <v>299</v>
      </c>
      <c r="C59" s="361"/>
      <c r="D59" s="361"/>
      <c r="E59" s="361"/>
      <c r="F59" s="361"/>
      <c r="G59" s="361"/>
      <c r="H59" s="361"/>
      <c r="I59" s="361"/>
      <c r="J59" s="361"/>
      <c r="K59" s="361"/>
      <c r="L59" s="361"/>
      <c r="M59" s="361"/>
      <c r="N59" s="361"/>
      <c r="O59" s="361"/>
      <c r="P59" s="361"/>
      <c r="Q59" s="361"/>
      <c r="R59" s="361"/>
      <c r="S59" s="361"/>
      <c r="T59" s="361"/>
      <c r="U59" s="361"/>
      <c r="V59" s="361"/>
      <c r="W59" s="361"/>
      <c r="X59" s="361"/>
    </row>
    <row r="60" spans="1:24" s="345" customFormat="1" ht="12">
      <c r="A60" s="356"/>
      <c r="B60" s="360"/>
      <c r="C60" s="360"/>
      <c r="D60" s="360"/>
      <c r="E60" s="360"/>
      <c r="F60" s="360"/>
      <c r="G60" s="360"/>
      <c r="H60" s="360"/>
      <c r="I60" s="360"/>
      <c r="J60" s="360"/>
      <c r="K60" s="360"/>
      <c r="L60" s="360"/>
      <c r="M60" s="360"/>
      <c r="N60" s="360"/>
      <c r="O60" s="360"/>
      <c r="P60" s="360"/>
      <c r="Q60" s="360"/>
      <c r="R60" s="360"/>
      <c r="S60" s="360"/>
      <c r="T60" s="360"/>
      <c r="U60" s="360"/>
      <c r="V60" s="360"/>
      <c r="W60" s="360"/>
      <c r="X60" s="360"/>
    </row>
    <row r="61" spans="1:24" ht="14.4">
      <c r="A61" s="343"/>
      <c r="B61" s="355"/>
      <c r="C61" s="355"/>
      <c r="D61" s="355"/>
      <c r="E61" s="355"/>
      <c r="F61" s="355"/>
      <c r="G61" s="355"/>
      <c r="H61" s="355"/>
      <c r="I61" s="355"/>
      <c r="J61" s="355"/>
      <c r="K61" s="355"/>
      <c r="L61" s="355"/>
      <c r="M61" s="355"/>
      <c r="N61" s="355"/>
      <c r="O61" s="355"/>
      <c r="P61" s="355"/>
      <c r="Q61" s="355"/>
      <c r="R61" s="355"/>
      <c r="S61" s="355"/>
      <c r="T61" s="355"/>
      <c r="U61" s="355"/>
    </row>
    <row r="62" spans="1:24" ht="14.4">
      <c r="A62" s="343"/>
      <c r="B62" s="355"/>
      <c r="C62" s="355"/>
      <c r="D62" s="355"/>
      <c r="E62" s="355"/>
      <c r="F62" s="355"/>
      <c r="G62" s="355"/>
      <c r="H62" s="355"/>
      <c r="I62" s="355"/>
      <c r="J62" s="355"/>
      <c r="K62" s="355"/>
      <c r="L62" s="355"/>
      <c r="M62" s="355"/>
      <c r="N62" s="355"/>
      <c r="O62" s="355"/>
      <c r="P62" s="355"/>
      <c r="Q62" s="355"/>
      <c r="R62" s="355"/>
      <c r="S62" s="355"/>
      <c r="T62" s="355"/>
      <c r="U62" s="355"/>
    </row>
  </sheetData>
  <mergeCells count="13">
    <mergeCell ref="S2:X2"/>
    <mergeCell ref="D3:F3"/>
    <mergeCell ref="A7:X7"/>
    <mergeCell ref="A9:E9"/>
    <mergeCell ref="F9:K9"/>
    <mergeCell ref="L9:W9"/>
    <mergeCell ref="B10:W10"/>
    <mergeCell ref="A11:X11"/>
    <mergeCell ref="A12:X12"/>
    <mergeCell ref="B58:X58"/>
    <mergeCell ref="B59:X59"/>
    <mergeCell ref="B60:X60"/>
    <mergeCell ref="B33:W57"/>
  </mergeCells>
  <phoneticPr fontId="5" type="Hiragana"/>
  <hyperlinks>
    <hyperlink ref="AA7" location="'入力表(工事・業務）'!A1"/>
  </hyperlinks>
  <pageMargins left="0.78749999999999998" right="0.31527777777777799" top="0.39374999999999999" bottom="0.196527777777778" header="0.511811023622047" footer="0.511811023622047"/>
  <pageSetup paperSize="9" fitToWidth="1" fitToHeight="1" orientation="portrait" usePrinterDefaults="1" horizontalDpi="300" verticalDpi="300" r:id="rId1"/>
  <drawing r:id="rId2"/>
  <legacyDrawing r:id="rId3"/>
  <mc:AlternateContent>
    <mc:Choice xmlns:x14="http://schemas.microsoft.com/office/spreadsheetml/2009/9/main" Requires="x14">
      <controls>
        <mc:AlternateContent>
          <mc:Choice Requires="x14">
            <control shapeId="1025" r:id="rId4" name="shape_0">
              <controlPr defaultSize="0" autoPict="0">
                <anchor moveWithCells="1" sizeWithCells="1">
                  <from xmlns:xdr="http://schemas.openxmlformats.org/drawingml/2006/spreadsheetDrawing">
                    <xdr:col>0</xdr:col>
                    <xdr:colOff>15240</xdr:colOff>
                    <xdr:row>13</xdr:row>
                    <xdr:rowOff>14605</xdr:rowOff>
                  </from>
                  <to xmlns:xdr="http://schemas.openxmlformats.org/drawingml/2006/spreadsheetDrawing">
                    <xdr:col>1</xdr:col>
                    <xdr:colOff>7620</xdr:colOff>
                    <xdr:row>14</xdr:row>
                    <xdr:rowOff>14605</xdr:rowOff>
                  </to>
                </anchor>
              </controlPr>
            </control>
          </mc:Choice>
        </mc:AlternateContent>
        <mc:AlternateContent>
          <mc:Choice Requires="x14">
            <control shapeId="1026" r:id="rId5" name="shape_0">
              <controlPr defaultSize="0" autoPict="0">
                <anchor moveWithCells="1" sizeWithCells="1">
                  <from xmlns:xdr="http://schemas.openxmlformats.org/drawingml/2006/spreadsheetDrawing">
                    <xdr:col>0</xdr:col>
                    <xdr:colOff>15240</xdr:colOff>
                    <xdr:row>14</xdr:row>
                    <xdr:rowOff>14605</xdr:rowOff>
                  </from>
                  <to xmlns:xdr="http://schemas.openxmlformats.org/drawingml/2006/spreadsheetDrawing">
                    <xdr:col>1</xdr:col>
                    <xdr:colOff>7620</xdr:colOff>
                    <xdr:row>15</xdr:row>
                    <xdr:rowOff>14605</xdr:rowOff>
                  </to>
                </anchor>
              </controlPr>
            </control>
          </mc:Choice>
        </mc:AlternateContent>
        <mc:AlternateContent>
          <mc:Choice Requires="x14">
            <control shapeId="1027" r:id="rId6" name="shape_0">
              <controlPr defaultSize="0" autoPict="0">
                <anchor moveWithCells="1" sizeWithCells="1">
                  <from xmlns:xdr="http://schemas.openxmlformats.org/drawingml/2006/spreadsheetDrawing">
                    <xdr:col>0</xdr:col>
                    <xdr:colOff>15240</xdr:colOff>
                    <xdr:row>15</xdr:row>
                    <xdr:rowOff>14605</xdr:rowOff>
                  </from>
                  <to xmlns:xdr="http://schemas.openxmlformats.org/drawingml/2006/spreadsheetDrawing">
                    <xdr:col>1</xdr:col>
                    <xdr:colOff>7620</xdr:colOff>
                    <xdr:row>16</xdr:row>
                    <xdr:rowOff>14605</xdr:rowOff>
                  </to>
                </anchor>
              </controlPr>
            </control>
          </mc:Choice>
        </mc:AlternateContent>
        <mc:AlternateContent>
          <mc:Choice Requires="x14">
            <control shapeId="1028" r:id="rId7" name="shape_0">
              <controlPr defaultSize="0" autoPict="0">
                <anchor moveWithCells="1" sizeWithCells="1">
                  <from xmlns:xdr="http://schemas.openxmlformats.org/drawingml/2006/spreadsheetDrawing">
                    <xdr:col>0</xdr:col>
                    <xdr:colOff>15240</xdr:colOff>
                    <xdr:row>16</xdr:row>
                    <xdr:rowOff>14605</xdr:rowOff>
                  </from>
                  <to xmlns:xdr="http://schemas.openxmlformats.org/drawingml/2006/spreadsheetDrawing">
                    <xdr:col>1</xdr:col>
                    <xdr:colOff>7620</xdr:colOff>
                    <xdr:row>17</xdr:row>
                    <xdr:rowOff>14605</xdr:rowOff>
                  </to>
                </anchor>
              </controlPr>
            </control>
          </mc:Choice>
        </mc:AlternateContent>
        <mc:AlternateContent>
          <mc:Choice Requires="x14">
            <control shapeId="1029" r:id="rId8" name="shape_0">
              <controlPr defaultSize="0" autoPict="0">
                <anchor moveWithCells="1" sizeWithCells="1">
                  <from xmlns:xdr="http://schemas.openxmlformats.org/drawingml/2006/spreadsheetDrawing">
                    <xdr:col>0</xdr:col>
                    <xdr:colOff>15240</xdr:colOff>
                    <xdr:row>19</xdr:row>
                    <xdr:rowOff>14605</xdr:rowOff>
                  </from>
                  <to xmlns:xdr="http://schemas.openxmlformats.org/drawingml/2006/spreadsheetDrawing">
                    <xdr:col>1</xdr:col>
                    <xdr:colOff>7620</xdr:colOff>
                    <xdr:row>20</xdr:row>
                    <xdr:rowOff>22860</xdr:rowOff>
                  </to>
                </anchor>
              </controlPr>
            </control>
          </mc:Choice>
        </mc:AlternateContent>
        <mc:AlternateContent>
          <mc:Choice Requires="x14">
            <control shapeId="1030" r:id="rId9" name="shape_0">
              <controlPr defaultSize="0" autoPict="0">
                <anchor moveWithCells="1" sizeWithCells="1">
                  <from xmlns:xdr="http://schemas.openxmlformats.org/drawingml/2006/spreadsheetDrawing">
                    <xdr:col>0</xdr:col>
                    <xdr:colOff>15240</xdr:colOff>
                    <xdr:row>22</xdr:row>
                    <xdr:rowOff>14605</xdr:rowOff>
                  </from>
                  <to xmlns:xdr="http://schemas.openxmlformats.org/drawingml/2006/spreadsheetDrawing">
                    <xdr:col>1</xdr:col>
                    <xdr:colOff>7620</xdr:colOff>
                    <xdr:row>23</xdr:row>
                    <xdr:rowOff>22860</xdr:rowOff>
                  </to>
                </anchor>
              </controlPr>
            </control>
          </mc:Choice>
        </mc:AlternateContent>
        <mc:AlternateContent>
          <mc:Choice Requires="x14">
            <control shapeId="1031" r:id="rId10" name="shape_0">
              <controlPr defaultSize="0" autoPict="0">
                <anchor moveWithCells="1" sizeWithCells="1">
                  <from xmlns:xdr="http://schemas.openxmlformats.org/drawingml/2006/spreadsheetDrawing">
                    <xdr:col>0</xdr:col>
                    <xdr:colOff>15240</xdr:colOff>
                    <xdr:row>25</xdr:row>
                    <xdr:rowOff>14605</xdr:rowOff>
                  </from>
                  <to xmlns:xdr="http://schemas.openxmlformats.org/drawingml/2006/spreadsheetDrawing">
                    <xdr:col>1</xdr:col>
                    <xdr:colOff>7620</xdr:colOff>
                    <xdr:row>26</xdr:row>
                    <xdr:rowOff>22860</xdr:rowOff>
                  </to>
                </anchor>
              </controlPr>
            </control>
          </mc:Choice>
        </mc:AlternateContent>
        <mc:AlternateContent>
          <mc:Choice Requires="x14">
            <control shapeId="1032" r:id="rId11" name="shape_0">
              <controlPr defaultSize="0" autoPict="0">
                <anchor moveWithCells="1" sizeWithCells="1">
                  <from xmlns:xdr="http://schemas.openxmlformats.org/drawingml/2006/spreadsheetDrawing">
                    <xdr:col>0</xdr:col>
                    <xdr:colOff>15240</xdr:colOff>
                    <xdr:row>28</xdr:row>
                    <xdr:rowOff>14605</xdr:rowOff>
                  </from>
                  <to xmlns:xdr="http://schemas.openxmlformats.org/drawingml/2006/spreadsheetDrawing">
                    <xdr:col>1</xdr:col>
                    <xdr:colOff>7620</xdr:colOff>
                    <xdr:row>29</xdr:row>
                    <xdr:rowOff>22860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3366FF"/>
  </sheetPr>
  <dimension ref="A1:U92"/>
  <sheetViews>
    <sheetView view="pageBreakPreview" topLeftCell="A76" zoomScale="110" zoomScaleNormal="85" zoomScaleSheetLayoutView="110" workbookViewId="0">
      <selection activeCell="I4" sqref="I4:K4"/>
    </sheetView>
  </sheetViews>
  <sheetFormatPr defaultColWidth="9.62890625" defaultRowHeight="13.2"/>
  <cols>
    <col min="1" max="1" width="4.2578125" style="373" customWidth="1"/>
    <col min="2" max="2" width="7.7578125" style="373" customWidth="1"/>
    <col min="3" max="3" width="9.62890625" style="373"/>
    <col min="4" max="4" width="11.8671875" style="373" customWidth="1"/>
    <col min="5" max="5" width="9.8671875" style="373" customWidth="1"/>
    <col min="6" max="6" width="9.12890625" style="373" customWidth="1"/>
    <col min="7" max="7" width="16" style="373" customWidth="1"/>
    <col min="8" max="8" width="6.3671875" style="373" customWidth="1"/>
    <col min="9" max="9" width="16.2578125" style="373" customWidth="1"/>
    <col min="10" max="10" width="12.62890625" style="373" customWidth="1"/>
    <col min="11" max="11" width="3.8671875" style="373" customWidth="1"/>
    <col min="12" max="12" width="9.62890625" style="373"/>
    <col min="13" max="13" width="27.25" style="373" customWidth="1"/>
    <col min="14" max="16384" width="9.62890625" style="373"/>
  </cols>
  <sheetData>
    <row r="1" spans="1:13" s="374" customFormat="1" ht="15" customHeight="1">
      <c r="A1" s="375" t="s">
        <v>115</v>
      </c>
      <c r="B1" s="375"/>
      <c r="C1" s="375"/>
      <c r="D1" s="375"/>
      <c r="E1" s="375"/>
      <c r="F1" s="375"/>
    </row>
    <row r="2" spans="1:13" s="374" customFormat="1" ht="23.25" customHeight="1">
      <c r="A2" s="376" t="s">
        <v>118</v>
      </c>
      <c r="B2" s="376"/>
      <c r="C2" s="376"/>
      <c r="D2" s="376"/>
      <c r="E2" s="376"/>
      <c r="F2" s="376"/>
      <c r="G2" s="376"/>
      <c r="H2" s="376"/>
      <c r="I2" s="376"/>
      <c r="J2" s="376"/>
      <c r="K2" s="376"/>
    </row>
    <row r="3" spans="1:13" s="374" customFormat="1" ht="27.75" customHeight="1">
      <c r="A3" s="377" t="s">
        <v>300</v>
      </c>
      <c r="B3" s="377"/>
      <c r="C3" s="377"/>
      <c r="D3" s="377"/>
      <c r="E3" s="377"/>
      <c r="F3" s="377"/>
      <c r="G3" s="377"/>
      <c r="H3" s="377"/>
      <c r="I3" s="377"/>
      <c r="J3" s="377"/>
      <c r="K3" s="377"/>
      <c r="L3" s="445"/>
    </row>
    <row r="4" spans="1:13" s="374" customFormat="1" ht="21.75" customHeight="1">
      <c r="A4" s="378"/>
      <c r="B4" s="378"/>
      <c r="I4" s="433">
        <v>45755.627782291667</v>
      </c>
      <c r="J4" s="433"/>
      <c r="K4" s="433"/>
    </row>
    <row r="5" spans="1:13" s="374" customFormat="1" ht="21.75" customHeight="1">
      <c r="A5" s="379" t="str">
        <f>'入力表(工事・業務）'!J4</f>
        <v>魚津市長</v>
      </c>
      <c r="B5" s="379"/>
      <c r="C5" s="379"/>
      <c r="D5" s="401" t="str">
        <f>'入力表(工事・業務）'!J5</f>
        <v>村椿　　晃</v>
      </c>
      <c r="E5" s="148" t="s">
        <v>196</v>
      </c>
      <c r="F5" s="415"/>
    </row>
    <row r="6" spans="1:13" s="374" customFormat="1" ht="20.25" customHeight="1">
      <c r="A6" s="380"/>
      <c r="B6" s="380"/>
      <c r="D6" s="334" t="str">
        <f>'入力表(工事・業務）'!E6</f>
        <v>魚津市庁舎整備事業</v>
      </c>
      <c r="E6" s="334"/>
      <c r="F6" s="334"/>
    </row>
    <row r="7" spans="1:13" s="374" customFormat="1" ht="16.5" customHeight="1">
      <c r="B7" s="397" t="s">
        <v>301</v>
      </c>
      <c r="C7" s="397"/>
      <c r="D7" s="334" t="str">
        <f>'入力表(工事・業務）'!E7</f>
        <v>○○○○○○○○工事</v>
      </c>
      <c r="E7" s="334"/>
      <c r="F7" s="334"/>
      <c r="G7" s="418" t="s">
        <v>302</v>
      </c>
      <c r="H7" s="430" t="s">
        <v>305</v>
      </c>
      <c r="I7" s="430" t="str">
        <f>"般 －　"&amp;IF('入力表(工事・業務）'!J19="","  ",'入力表(工事・業務）'!J19)</f>
        <v>般 －　123</v>
      </c>
      <c r="J7" s="439"/>
      <c r="K7" s="439" t="s">
        <v>307</v>
      </c>
      <c r="M7" s="448" t="s">
        <v>198</v>
      </c>
    </row>
    <row r="8" spans="1:13" s="374" customFormat="1" ht="6.75" customHeight="1">
      <c r="G8" s="419"/>
      <c r="H8" s="430"/>
      <c r="I8" s="417"/>
      <c r="J8" s="439"/>
      <c r="K8" s="439"/>
    </row>
    <row r="9" spans="1:13" s="374" customFormat="1" ht="22.5" customHeight="1">
      <c r="B9" s="397" t="s">
        <v>309</v>
      </c>
      <c r="C9" s="397"/>
      <c r="D9" s="166" t="str">
        <f>"魚津市　 "&amp;IF('入力表(工事・業務）'!$E$8="","",'入力表(工事・業務）'!$E$8)</f>
        <v>魚津市　 ○○○○○</v>
      </c>
      <c r="E9" s="166" t="str">
        <f>"魚津市　 "&amp;IF('入力表(工事・業務）'!$E$8="","",'入力表(工事・業務）'!$E$8)</f>
        <v>魚津市　 ○○○○○</v>
      </c>
      <c r="F9" s="416" t="s">
        <v>202</v>
      </c>
      <c r="G9" s="420" t="s">
        <v>311</v>
      </c>
      <c r="H9" s="430"/>
      <c r="I9" s="434" t="str">
        <f>"特 －　"&amp;IF('入力表(工事・業務）'!J20=""," ",'入力表(工事・業務）'!J20)</f>
        <v>特 －　1</v>
      </c>
      <c r="J9" s="439"/>
      <c r="K9" s="439"/>
    </row>
    <row r="10" spans="1:13" s="374" customFormat="1" ht="15" customHeight="1">
      <c r="B10" s="397" t="s">
        <v>312</v>
      </c>
      <c r="C10" s="397"/>
      <c r="D10" s="402">
        <f>'入力表(工事・業務）'!E10</f>
        <v>20000000</v>
      </c>
      <c r="E10" s="402"/>
      <c r="F10" s="402"/>
      <c r="G10" s="421" t="s">
        <v>88</v>
      </c>
      <c r="H10" s="431" t="s">
        <v>39</v>
      </c>
      <c r="I10" s="398" t="str">
        <f>'入力表(工事・業務）'!J7</f>
        <v>魚津市○○町○番○号</v>
      </c>
      <c r="J10" s="398"/>
      <c r="K10" s="444"/>
    </row>
    <row r="11" spans="1:13" s="374" customFormat="1" ht="15" customHeight="1">
      <c r="B11" s="397"/>
      <c r="C11" s="397"/>
      <c r="D11" s="402"/>
      <c r="E11" s="402"/>
      <c r="F11" s="402"/>
      <c r="H11" s="431" t="s">
        <v>67</v>
      </c>
      <c r="I11" s="398" t="str">
        <f>'入力表(工事・業務）'!J8</f>
        <v>株式会社　○○組</v>
      </c>
      <c r="J11" s="398"/>
      <c r="K11" s="444"/>
    </row>
    <row r="12" spans="1:13" s="374" customFormat="1" ht="15" customHeight="1">
      <c r="H12" s="432" t="e">
        <f>#REF!</f>
        <v>#REF!</v>
      </c>
      <c r="I12" s="398" t="str">
        <f>'入力表(工事・業務）'!J9</f>
        <v>代表取締役　○○○○</v>
      </c>
      <c r="J12" s="398"/>
      <c r="K12" s="444"/>
    </row>
    <row r="13" spans="1:13" s="374" customFormat="1" ht="15" customHeight="1">
      <c r="A13" s="381"/>
      <c r="B13" s="398" t="s">
        <v>314</v>
      </c>
      <c r="C13" s="398"/>
      <c r="D13" s="403" t="str">
        <f>'入力表(工事・業務）'!E12</f>
        <v>令和７年６月２日</v>
      </c>
      <c r="E13" s="403" t="e">
        <f>#REF!</f>
        <v>#REF!</v>
      </c>
      <c r="F13" s="417" t="s">
        <v>204</v>
      </c>
      <c r="G13" s="418" t="s">
        <v>316</v>
      </c>
      <c r="H13" s="431" t="s">
        <v>67</v>
      </c>
      <c r="I13" s="416" t="str">
        <f>'入力表(工事・業務）'!J13</f>
        <v>南津　三郎</v>
      </c>
    </row>
    <row r="14" spans="1:13" s="374" customFormat="1" ht="15" customHeight="1">
      <c r="A14" s="381"/>
      <c r="B14" s="399"/>
      <c r="D14" s="403" t="str">
        <f>'入力表(工事・業務）'!E13</f>
        <v>令和８年３月31日</v>
      </c>
      <c r="E14" s="403" t="e">
        <f>#REF!</f>
        <v>#REF!</v>
      </c>
      <c r="F14" s="417" t="s">
        <v>207</v>
      </c>
      <c r="G14" s="418" t="s">
        <v>320</v>
      </c>
      <c r="H14" s="431" t="s">
        <v>67</v>
      </c>
      <c r="I14" s="416" t="str">
        <f>'入力表(工事・業務）'!J16</f>
        <v>西津　四郎</v>
      </c>
    </row>
    <row r="15" spans="1:13" s="374" customFormat="1" ht="17.25" customHeight="1">
      <c r="A15" s="381"/>
      <c r="B15" s="399"/>
      <c r="G15" s="397" t="s">
        <v>322</v>
      </c>
      <c r="H15" s="397"/>
      <c r="I15" s="416" t="str">
        <f>"第　"&amp;IF('入力表(工事・業務）'!J18="","    ",'入力表(工事・業務）'!J18)</f>
        <v>第　765432212</v>
      </c>
      <c r="J15" s="440" t="s">
        <v>324</v>
      </c>
    </row>
    <row r="16" spans="1:13" s="374" customFormat="1" ht="20.25" customHeight="1">
      <c r="A16" s="166" t="s">
        <v>303</v>
      </c>
      <c r="B16" s="166"/>
      <c r="C16" s="166"/>
      <c r="D16" s="166"/>
      <c r="E16" s="166"/>
      <c r="F16" s="166"/>
      <c r="G16" s="166"/>
      <c r="H16" s="166"/>
    </row>
    <row r="17" spans="1:12" s="374" customFormat="1" ht="27.75" customHeight="1">
      <c r="A17" s="382" t="s">
        <v>200</v>
      </c>
      <c r="B17" s="382"/>
      <c r="C17" s="382"/>
      <c r="D17" s="382"/>
      <c r="E17" s="382"/>
      <c r="F17" s="382"/>
      <c r="G17" s="382"/>
      <c r="H17" s="382"/>
      <c r="I17" s="382"/>
      <c r="J17" s="382"/>
      <c r="K17" s="382"/>
    </row>
    <row r="18" spans="1:12" ht="21.75" customHeight="1">
      <c r="A18" s="383" t="s">
        <v>252</v>
      </c>
      <c r="B18" s="383"/>
      <c r="C18" s="383"/>
      <c r="D18" s="404" t="s">
        <v>55</v>
      </c>
      <c r="E18" s="409" t="s">
        <v>151</v>
      </c>
      <c r="F18" s="409"/>
      <c r="G18" s="409"/>
      <c r="H18" s="409"/>
      <c r="I18" s="435" t="s">
        <v>328</v>
      </c>
      <c r="J18" s="441" t="s">
        <v>271</v>
      </c>
      <c r="K18" s="441"/>
      <c r="L18" s="446"/>
    </row>
    <row r="19" spans="1:12" ht="11.25" customHeight="1">
      <c r="A19" s="384" t="s">
        <v>330</v>
      </c>
      <c r="B19" s="384"/>
      <c r="C19" s="384"/>
      <c r="D19" s="405" t="s">
        <v>10</v>
      </c>
      <c r="E19" s="410" t="s">
        <v>96</v>
      </c>
      <c r="F19" s="410"/>
      <c r="G19" s="422" t="s">
        <v>331</v>
      </c>
      <c r="H19" s="422"/>
      <c r="I19" s="435"/>
      <c r="J19" s="441"/>
      <c r="K19" s="441"/>
      <c r="L19" s="446"/>
    </row>
    <row r="20" spans="1:12" ht="11.25" customHeight="1">
      <c r="A20" s="384"/>
      <c r="B20" s="384"/>
      <c r="C20" s="384"/>
      <c r="D20" s="405"/>
      <c r="E20" s="410"/>
      <c r="F20" s="410"/>
      <c r="G20" s="422"/>
      <c r="H20" s="422"/>
      <c r="I20" s="435"/>
      <c r="J20" s="441"/>
      <c r="K20" s="441"/>
      <c r="L20" s="446"/>
    </row>
    <row r="21" spans="1:12" ht="23.25" customHeight="1">
      <c r="A21" s="385" t="str">
        <f>'入力表(工事・業務）'!Q2</f>
        <v>●●●会社</v>
      </c>
      <c r="B21" s="385"/>
      <c r="C21" s="385"/>
      <c r="D21" s="406">
        <f>'入力表(工事・業務）'!R4</f>
        <v>11111111</v>
      </c>
      <c r="E21" s="411">
        <f>'入力表(工事・業務）'!Q8</f>
        <v>200000</v>
      </c>
      <c r="F21" s="411"/>
      <c r="G21" s="423" t="str">
        <f>'入力表(工事・業務）'!Q5</f>
        <v>●●●工</v>
      </c>
      <c r="H21" s="423"/>
      <c r="I21" s="436" t="str">
        <f>'入力表(工事・業務）'!Q6</f>
        <v>東西　南男</v>
      </c>
      <c r="J21" s="442" t="s">
        <v>332</v>
      </c>
      <c r="K21" s="442"/>
      <c r="L21" s="446"/>
    </row>
    <row r="22" spans="1:12" ht="23.25" customHeight="1">
      <c r="A22" s="385"/>
      <c r="B22" s="385"/>
      <c r="C22" s="385"/>
      <c r="D22" s="406"/>
      <c r="E22" s="411"/>
      <c r="F22" s="411"/>
      <c r="G22" s="424" t="str">
        <f>'入力表(工事・業務）'!R5</f>
        <v>▲▲工</v>
      </c>
      <c r="H22" s="424"/>
      <c r="I22" s="436"/>
      <c r="J22" s="442"/>
      <c r="K22" s="442"/>
      <c r="L22" s="446"/>
    </row>
    <row r="23" spans="1:12" ht="23.25" customHeight="1">
      <c r="A23" s="386" t="str">
        <f>'入力表(工事・業務）'!Q3</f>
        <v>魚津市●●町▲-■</v>
      </c>
      <c r="B23" s="386"/>
      <c r="C23" s="386"/>
      <c r="D23" s="405" t="str">
        <f>'入力表(工事・業務）'!T4</f>
        <v>土木一式</v>
      </c>
      <c r="E23" s="412">
        <f>E21-(E21/1.08)</f>
        <v>14814.814814814799</v>
      </c>
      <c r="F23" s="412"/>
      <c r="G23" s="424" t="str">
        <f>'入力表(工事・業務）'!S5</f>
        <v>■■■工</v>
      </c>
      <c r="H23" s="424"/>
      <c r="I23" s="436"/>
      <c r="J23" s="442"/>
      <c r="K23" s="442"/>
      <c r="L23" s="446"/>
    </row>
    <row r="24" spans="1:12" ht="23.25" customHeight="1">
      <c r="A24" s="386"/>
      <c r="B24" s="386"/>
      <c r="C24" s="386"/>
      <c r="D24" s="405"/>
      <c r="E24" s="412"/>
      <c r="F24" s="412"/>
      <c r="G24" s="425" t="str">
        <f>'入力表(工事・業務）'!T5</f>
        <v>◆◆工</v>
      </c>
      <c r="H24" s="425"/>
      <c r="I24" s="436"/>
      <c r="J24" s="442"/>
      <c r="K24" s="442"/>
      <c r="L24" s="446"/>
    </row>
    <row r="25" spans="1:12" ht="23.25" customHeight="1">
      <c r="A25" s="387" t="str">
        <f>'入力表(工事・業務）'!Q9</f>
        <v>▲▲▲会社</v>
      </c>
      <c r="B25" s="387"/>
      <c r="C25" s="387"/>
      <c r="D25" s="406">
        <f>'入力表(工事・業務）'!R11</f>
        <v>2222222</v>
      </c>
      <c r="E25" s="411">
        <f>'入力表(工事・業務）'!Q15</f>
        <v>300000</v>
      </c>
      <c r="F25" s="411"/>
      <c r="G25" s="423" t="str">
        <f>'入力表(工事・業務）'!Q12</f>
        <v>●●●工</v>
      </c>
      <c r="H25" s="423"/>
      <c r="I25" s="436" t="str">
        <f>'入力表(工事・業務）'!Q13</f>
        <v>魚西　南</v>
      </c>
      <c r="J25" s="442"/>
      <c r="K25" s="442"/>
      <c r="L25" s="446"/>
    </row>
    <row r="26" spans="1:12" ht="23.25" customHeight="1">
      <c r="A26" s="387"/>
      <c r="B26" s="387"/>
      <c r="C26" s="387"/>
      <c r="D26" s="406"/>
      <c r="E26" s="411"/>
      <c r="F26" s="411"/>
      <c r="G26" s="424" t="str">
        <f>'入力表(工事・業務）'!R12</f>
        <v>▲▲工</v>
      </c>
      <c r="H26" s="424"/>
      <c r="I26" s="436"/>
      <c r="J26" s="442"/>
      <c r="K26" s="442"/>
      <c r="L26" s="446"/>
    </row>
    <row r="27" spans="1:12" ht="23.25" customHeight="1">
      <c r="A27" s="388" t="str">
        <f>'入力表(工事・業務）'!Q10</f>
        <v>魚津市●●町▲-■</v>
      </c>
      <c r="B27" s="388"/>
      <c r="C27" s="388"/>
      <c r="D27" s="407" t="str">
        <f>'入力表(工事・業務）'!T11</f>
        <v>建築一式</v>
      </c>
      <c r="E27" s="412">
        <f>E25-(E25/1.08)</f>
        <v>22222.222222222201</v>
      </c>
      <c r="F27" s="412"/>
      <c r="G27" s="424" t="str">
        <f>'入力表(工事・業務）'!S12</f>
        <v>■■■工</v>
      </c>
      <c r="H27" s="424"/>
      <c r="I27" s="436"/>
      <c r="J27" s="442"/>
      <c r="K27" s="442"/>
      <c r="L27" s="446"/>
    </row>
    <row r="28" spans="1:12" ht="23.25" customHeight="1">
      <c r="A28" s="388"/>
      <c r="B28" s="388"/>
      <c r="C28" s="388"/>
      <c r="D28" s="407"/>
      <c r="E28" s="412"/>
      <c r="F28" s="412"/>
      <c r="G28" s="425" t="str">
        <f>'入力表(工事・業務）'!T12</f>
        <v>◆◆工</v>
      </c>
      <c r="H28" s="425"/>
      <c r="I28" s="436"/>
      <c r="J28" s="442"/>
      <c r="K28" s="442"/>
      <c r="L28" s="446"/>
    </row>
    <row r="29" spans="1:12" ht="23.25" customHeight="1">
      <c r="A29" s="385" t="str">
        <f>'入力表(工事・業務）'!Q16</f>
        <v>■■■会社</v>
      </c>
      <c r="B29" s="385"/>
      <c r="C29" s="385"/>
      <c r="D29" s="406">
        <f>'入力表(工事・業務）'!R18</f>
        <v>3333333</v>
      </c>
      <c r="E29" s="411">
        <f>'入力表(工事・業務）'!Q22</f>
        <v>400000</v>
      </c>
      <c r="F29" s="411"/>
      <c r="G29" s="423" t="str">
        <f>'入力表(工事・業務）'!Q19</f>
        <v>●●●工</v>
      </c>
      <c r="H29" s="423"/>
      <c r="I29" s="436" t="str">
        <f>'入力表(工事・業務）'!Q20</f>
        <v>東港　魚北</v>
      </c>
      <c r="J29" s="442"/>
      <c r="K29" s="442"/>
      <c r="L29" s="446"/>
    </row>
    <row r="30" spans="1:12" ht="23.25" customHeight="1">
      <c r="A30" s="385"/>
      <c r="B30" s="385"/>
      <c r="C30" s="385"/>
      <c r="D30" s="406"/>
      <c r="E30" s="411"/>
      <c r="F30" s="411"/>
      <c r="G30" s="424" t="str">
        <f>'入力表(工事・業務）'!R19</f>
        <v>▲▲工</v>
      </c>
      <c r="H30" s="424"/>
      <c r="I30" s="436"/>
      <c r="J30" s="442"/>
      <c r="K30" s="442"/>
      <c r="L30" s="446"/>
    </row>
    <row r="31" spans="1:12" ht="23.25" customHeight="1">
      <c r="A31" s="386" t="str">
        <f>'入力表(工事・業務）'!Q17</f>
        <v>魚津市●●町▲-■</v>
      </c>
      <c r="B31" s="386"/>
      <c r="C31" s="386"/>
      <c r="D31" s="407" t="str">
        <f>'入力表(工事・業務）'!T18</f>
        <v>管</v>
      </c>
      <c r="E31" s="412">
        <f>E29-(E29/1.08)</f>
        <v>29629.629629629701</v>
      </c>
      <c r="F31" s="412"/>
      <c r="G31" s="424" t="str">
        <f>'入力表(工事・業務）'!S19</f>
        <v>■■■工</v>
      </c>
      <c r="H31" s="424"/>
      <c r="I31" s="436"/>
      <c r="J31" s="442"/>
      <c r="K31" s="442"/>
      <c r="L31" s="446"/>
    </row>
    <row r="32" spans="1:12" ht="23.25" customHeight="1">
      <c r="A32" s="386"/>
      <c r="B32" s="386"/>
      <c r="C32" s="386"/>
      <c r="D32" s="407"/>
      <c r="E32" s="412"/>
      <c r="F32" s="412"/>
      <c r="G32" s="425" t="str">
        <f>'入力表(工事・業務）'!T19</f>
        <v>◆◆工</v>
      </c>
      <c r="H32" s="425"/>
      <c r="I32" s="436"/>
      <c r="J32" s="442"/>
      <c r="K32" s="442"/>
      <c r="L32" s="446"/>
    </row>
    <row r="33" spans="1:21" ht="23.25" customHeight="1">
      <c r="A33" s="389" t="s">
        <v>334</v>
      </c>
      <c r="B33" s="389"/>
      <c r="C33" s="389"/>
      <c r="D33" s="389"/>
      <c r="E33" s="413">
        <f>E21+E25+E29+E57+E61+E65+E69+E73+E77+E81+E85+E89</f>
        <v>1800000</v>
      </c>
      <c r="F33" s="413"/>
      <c r="G33" s="426" t="s">
        <v>336</v>
      </c>
      <c r="H33" s="426"/>
      <c r="I33" s="426"/>
      <c r="J33" s="426"/>
      <c r="K33" s="426"/>
      <c r="L33" s="446"/>
    </row>
    <row r="34" spans="1:21" ht="102.75" customHeight="1">
      <c r="A34" s="390" t="s">
        <v>337</v>
      </c>
      <c r="B34" s="390"/>
      <c r="C34" s="400"/>
      <c r="D34" s="400"/>
      <c r="E34" s="400"/>
      <c r="F34" s="400"/>
      <c r="G34" s="400"/>
      <c r="H34" s="400"/>
      <c r="I34" s="400"/>
      <c r="J34" s="400"/>
      <c r="K34" s="400"/>
      <c r="P34" s="449" t="s">
        <v>338</v>
      </c>
      <c r="Q34" s="449"/>
      <c r="R34" s="449"/>
      <c r="S34" s="449"/>
      <c r="T34" s="449"/>
      <c r="U34" s="449"/>
    </row>
    <row r="35" spans="1:21" ht="21" customHeight="1">
      <c r="A35" s="391" t="s">
        <v>109</v>
      </c>
      <c r="B35" s="391"/>
      <c r="C35" s="391"/>
      <c r="D35" s="391"/>
      <c r="E35" s="391"/>
      <c r="F35" s="391"/>
      <c r="G35" s="391"/>
      <c r="H35" s="391"/>
      <c r="I35" s="391"/>
      <c r="J35" s="391"/>
      <c r="K35" s="391"/>
      <c r="P35" s="450" t="s">
        <v>339</v>
      </c>
      <c r="Q35" s="450"/>
      <c r="R35" s="450"/>
      <c r="S35" s="450"/>
      <c r="T35" s="450"/>
      <c r="U35" s="450"/>
    </row>
    <row r="36" spans="1:21" ht="21" customHeight="1">
      <c r="A36" s="391"/>
      <c r="B36" s="391"/>
      <c r="C36" s="391"/>
      <c r="D36" s="391"/>
      <c r="E36" s="391"/>
      <c r="F36" s="391"/>
      <c r="G36" s="391"/>
      <c r="H36" s="391"/>
      <c r="I36" s="391"/>
      <c r="J36" s="391"/>
      <c r="K36" s="391"/>
      <c r="P36" s="450" t="s">
        <v>341</v>
      </c>
      <c r="Q36" s="450"/>
      <c r="R36" s="450"/>
      <c r="S36" s="450"/>
      <c r="T36" s="450"/>
      <c r="U36" s="450"/>
    </row>
    <row r="37" spans="1:21" ht="10.5" customHeight="1">
      <c r="A37" s="391"/>
      <c r="B37" s="391"/>
      <c r="C37" s="391"/>
      <c r="D37" s="391"/>
      <c r="E37" s="391"/>
      <c r="F37" s="391"/>
      <c r="G37" s="391"/>
      <c r="H37" s="391"/>
      <c r="I37" s="391"/>
      <c r="J37" s="391"/>
      <c r="K37" s="391"/>
      <c r="P37" s="451" t="s">
        <v>342</v>
      </c>
      <c r="Q37" s="451"/>
      <c r="R37" s="451"/>
      <c r="S37" s="451"/>
      <c r="T37" s="451"/>
      <c r="U37" s="451"/>
    </row>
    <row r="38" spans="1:21" ht="10.5" customHeight="1">
      <c r="A38" s="391"/>
      <c r="B38" s="391"/>
      <c r="C38" s="391"/>
      <c r="D38" s="391"/>
      <c r="E38" s="391"/>
      <c r="F38" s="391"/>
      <c r="G38" s="391"/>
      <c r="H38" s="391"/>
      <c r="I38" s="391"/>
      <c r="J38" s="391"/>
      <c r="K38" s="391"/>
    </row>
    <row r="39" spans="1:21" ht="21" customHeight="1">
      <c r="A39" s="391"/>
      <c r="B39" s="391"/>
      <c r="C39" s="391"/>
      <c r="D39" s="391"/>
      <c r="E39" s="391"/>
      <c r="F39" s="391"/>
      <c r="G39" s="391"/>
      <c r="H39" s="391"/>
      <c r="I39" s="391"/>
      <c r="J39" s="391"/>
      <c r="K39" s="391"/>
    </row>
    <row r="40" spans="1:21" ht="10.5" customHeight="1">
      <c r="A40" s="391"/>
      <c r="B40" s="391"/>
      <c r="C40" s="391"/>
      <c r="D40" s="391"/>
      <c r="E40" s="391"/>
      <c r="F40" s="391"/>
      <c r="G40" s="391"/>
      <c r="H40" s="391"/>
      <c r="I40" s="391"/>
      <c r="J40" s="391"/>
      <c r="K40" s="391"/>
    </row>
    <row r="41" spans="1:21" ht="10.5" customHeight="1">
      <c r="A41" s="391"/>
      <c r="B41" s="391"/>
      <c r="C41" s="391"/>
      <c r="D41" s="391"/>
      <c r="E41" s="391"/>
      <c r="F41" s="391"/>
      <c r="G41" s="391"/>
      <c r="H41" s="391"/>
      <c r="I41" s="391"/>
      <c r="J41" s="391"/>
      <c r="K41" s="391"/>
    </row>
    <row r="42" spans="1:21" ht="10.5" customHeight="1">
      <c r="A42" s="391"/>
      <c r="B42" s="391"/>
      <c r="C42" s="391"/>
      <c r="D42" s="391"/>
      <c r="E42" s="391"/>
      <c r="F42" s="391"/>
      <c r="G42" s="391"/>
      <c r="H42" s="391"/>
      <c r="I42" s="391"/>
      <c r="J42" s="391"/>
      <c r="K42" s="391"/>
    </row>
    <row r="43" spans="1:21" ht="10.5" customHeight="1">
      <c r="A43" s="391"/>
      <c r="B43" s="391"/>
      <c r="C43" s="391"/>
      <c r="D43" s="391"/>
      <c r="E43" s="391"/>
      <c r="F43" s="391"/>
      <c r="G43" s="391"/>
      <c r="H43" s="391"/>
      <c r="I43" s="391"/>
      <c r="J43" s="391"/>
      <c r="K43" s="391"/>
    </row>
    <row r="44" spans="1:21" ht="10.5" customHeight="1">
      <c r="A44" s="391"/>
      <c r="B44" s="391"/>
      <c r="C44" s="391"/>
      <c r="D44" s="391"/>
      <c r="E44" s="391"/>
      <c r="F44" s="391"/>
      <c r="G44" s="391"/>
      <c r="H44" s="391"/>
      <c r="I44" s="391"/>
      <c r="J44" s="391"/>
      <c r="K44" s="391"/>
    </row>
    <row r="45" spans="1:21" ht="16.5" customHeight="1">
      <c r="A45" s="391"/>
      <c r="B45" s="391"/>
      <c r="C45" s="391"/>
      <c r="D45" s="391"/>
      <c r="E45" s="391"/>
      <c r="F45" s="391"/>
      <c r="G45" s="391"/>
      <c r="H45" s="391"/>
      <c r="I45" s="391"/>
      <c r="J45" s="391"/>
      <c r="K45" s="391"/>
    </row>
    <row r="46" spans="1:21" ht="16.5" customHeight="1">
      <c r="A46" s="391"/>
      <c r="B46" s="391"/>
      <c r="C46" s="391"/>
      <c r="D46" s="391"/>
      <c r="E46" s="391"/>
      <c r="F46" s="391"/>
      <c r="G46" s="391"/>
      <c r="H46" s="391"/>
      <c r="I46" s="391"/>
      <c r="J46" s="391"/>
      <c r="K46" s="391"/>
    </row>
    <row r="47" spans="1:21" ht="16.5" customHeight="1">
      <c r="A47" s="391"/>
      <c r="B47" s="391"/>
      <c r="C47" s="391"/>
      <c r="D47" s="391"/>
      <c r="E47" s="391"/>
      <c r="F47" s="391"/>
      <c r="G47" s="391"/>
      <c r="H47" s="391"/>
      <c r="I47" s="391"/>
      <c r="J47" s="391"/>
      <c r="K47" s="391"/>
    </row>
    <row r="48" spans="1:21" ht="10.5" customHeight="1">
      <c r="A48" s="391"/>
      <c r="B48" s="391"/>
      <c r="C48" s="391"/>
      <c r="D48" s="391"/>
      <c r="E48" s="391"/>
      <c r="F48" s="391"/>
      <c r="G48" s="391"/>
      <c r="H48" s="391"/>
      <c r="I48" s="391"/>
      <c r="J48" s="391"/>
      <c r="K48" s="391"/>
    </row>
    <row r="49" spans="1:12" ht="16.5" customHeight="1">
      <c r="A49" s="391"/>
      <c r="B49" s="391"/>
      <c r="C49" s="391"/>
      <c r="D49" s="391"/>
      <c r="E49" s="391"/>
      <c r="F49" s="391"/>
      <c r="G49" s="391"/>
      <c r="H49" s="391"/>
      <c r="I49" s="391"/>
      <c r="J49" s="391"/>
      <c r="K49" s="391"/>
    </row>
    <row r="50" spans="1:12" ht="16.5" customHeight="1">
      <c r="A50" s="391"/>
      <c r="B50" s="391"/>
      <c r="C50" s="391"/>
      <c r="D50" s="391"/>
      <c r="E50" s="391"/>
      <c r="F50" s="391"/>
      <c r="G50" s="391"/>
      <c r="H50" s="391"/>
      <c r="I50" s="391"/>
      <c r="J50" s="391"/>
      <c r="K50" s="391"/>
    </row>
    <row r="51" spans="1:12" ht="18" customHeight="1">
      <c r="A51" s="391"/>
      <c r="B51" s="391"/>
      <c r="C51" s="391"/>
      <c r="D51" s="391"/>
      <c r="E51" s="391"/>
      <c r="F51" s="391"/>
      <c r="G51" s="391"/>
      <c r="H51" s="391"/>
      <c r="I51" s="391"/>
      <c r="J51" s="391"/>
      <c r="K51" s="391"/>
    </row>
    <row r="52" spans="1:12" ht="15" customHeight="1">
      <c r="A52" s="392" t="s">
        <v>344</v>
      </c>
      <c r="B52" s="392"/>
      <c r="C52" s="392"/>
      <c r="D52" s="392"/>
      <c r="E52" s="392"/>
      <c r="F52" s="392"/>
      <c r="G52" s="374"/>
      <c r="H52" s="374"/>
      <c r="I52" s="374"/>
      <c r="J52" s="374"/>
      <c r="K52" s="374"/>
      <c r="L52" s="374"/>
    </row>
    <row r="53" spans="1:12" ht="24" customHeight="1">
      <c r="A53" s="393" t="s">
        <v>345</v>
      </c>
      <c r="B53" s="393"/>
      <c r="C53" s="393"/>
      <c r="D53" s="393"/>
      <c r="E53" s="393"/>
      <c r="F53" s="393"/>
      <c r="G53" s="393"/>
      <c r="H53" s="393"/>
      <c r="I53" s="393"/>
      <c r="J53" s="393"/>
      <c r="K53" s="393"/>
      <c r="L53" s="447"/>
    </row>
    <row r="54" spans="1:12" ht="21.75" customHeight="1">
      <c r="A54" s="383" t="s">
        <v>252</v>
      </c>
      <c r="B54" s="383"/>
      <c r="C54" s="383"/>
      <c r="D54" s="404" t="s">
        <v>55</v>
      </c>
      <c r="E54" s="409" t="s">
        <v>151</v>
      </c>
      <c r="F54" s="409"/>
      <c r="G54" s="409"/>
      <c r="H54" s="409"/>
      <c r="I54" s="435" t="s">
        <v>328</v>
      </c>
      <c r="J54" s="441" t="s">
        <v>271</v>
      </c>
      <c r="K54" s="441"/>
      <c r="L54" s="446"/>
    </row>
    <row r="55" spans="1:12" ht="11.25" customHeight="1">
      <c r="A55" s="384" t="s">
        <v>330</v>
      </c>
      <c r="B55" s="384"/>
      <c r="C55" s="384"/>
      <c r="D55" s="405" t="s">
        <v>10</v>
      </c>
      <c r="E55" s="410" t="s">
        <v>96</v>
      </c>
      <c r="F55" s="410"/>
      <c r="G55" s="422" t="s">
        <v>331</v>
      </c>
      <c r="H55" s="422"/>
      <c r="I55" s="435"/>
      <c r="J55" s="441"/>
      <c r="K55" s="441"/>
      <c r="L55" s="446"/>
    </row>
    <row r="56" spans="1:12" ht="11.25" customHeight="1">
      <c r="A56" s="384"/>
      <c r="B56" s="384"/>
      <c r="C56" s="384"/>
      <c r="D56" s="405"/>
      <c r="E56" s="410"/>
      <c r="F56" s="410"/>
      <c r="G56" s="422"/>
      <c r="H56" s="422"/>
      <c r="I56" s="435"/>
      <c r="J56" s="441"/>
      <c r="K56" s="441"/>
      <c r="L56" s="446"/>
    </row>
    <row r="57" spans="1:12" ht="23.25" customHeight="1">
      <c r="A57" s="385" t="str">
        <f>'入力表(工事・業務）'!Q23</f>
        <v>●●●会社</v>
      </c>
      <c r="B57" s="385"/>
      <c r="C57" s="385"/>
      <c r="D57" s="406">
        <f>'入力表(工事・業務）'!R25</f>
        <v>4444444</v>
      </c>
      <c r="E57" s="411">
        <f>'入力表(工事・業務）'!Q29</f>
        <v>100000</v>
      </c>
      <c r="F57" s="411"/>
      <c r="G57" s="423" t="str">
        <f>'入力表(工事・業務）'!Q26</f>
        <v>●●●工</v>
      </c>
      <c r="H57" s="423"/>
      <c r="I57" s="436" t="str">
        <f>'入力表(工事・業務）'!Q27</f>
        <v>東西　二男</v>
      </c>
      <c r="J57" s="442"/>
      <c r="K57" s="442"/>
      <c r="L57" s="446"/>
    </row>
    <row r="58" spans="1:12" ht="23.25" customHeight="1">
      <c r="A58" s="385"/>
      <c r="B58" s="385"/>
      <c r="C58" s="385"/>
      <c r="D58" s="406"/>
      <c r="E58" s="411"/>
      <c r="F58" s="411"/>
      <c r="G58" s="424" t="str">
        <f>'入力表(工事・業務）'!R26</f>
        <v>▲▲工</v>
      </c>
      <c r="H58" s="424"/>
      <c r="I58" s="436"/>
      <c r="J58" s="442"/>
      <c r="K58" s="442"/>
      <c r="L58" s="446"/>
    </row>
    <row r="59" spans="1:12" ht="23.25" customHeight="1">
      <c r="A59" s="386" t="str">
        <f>'入力表(工事・業務）'!Q24</f>
        <v>魚津市●●町▲-■</v>
      </c>
      <c r="B59" s="386"/>
      <c r="C59" s="386"/>
      <c r="D59" s="405" t="str">
        <f>'入力表(工事・業務）'!T25</f>
        <v>土木一式</v>
      </c>
      <c r="E59" s="412">
        <f>E57-(E57/1.08)</f>
        <v>7407.4074074074197</v>
      </c>
      <c r="F59" s="412"/>
      <c r="G59" s="424" t="str">
        <f>'入力表(工事・業務）'!S26</f>
        <v>■■■工</v>
      </c>
      <c r="H59" s="424"/>
      <c r="I59" s="436"/>
      <c r="J59" s="442"/>
      <c r="K59" s="442"/>
      <c r="L59" s="446"/>
    </row>
    <row r="60" spans="1:12" ht="23.25" customHeight="1">
      <c r="A60" s="386"/>
      <c r="B60" s="386"/>
      <c r="C60" s="386"/>
      <c r="D60" s="405"/>
      <c r="E60" s="412"/>
      <c r="F60" s="412"/>
      <c r="G60" s="425" t="str">
        <f>'入力表(工事・業務）'!T26</f>
        <v>◆◆工</v>
      </c>
      <c r="H60" s="425"/>
      <c r="I60" s="436"/>
      <c r="J60" s="442"/>
      <c r="K60" s="442"/>
      <c r="L60" s="446"/>
    </row>
    <row r="61" spans="1:12" ht="23.25" customHeight="1">
      <c r="A61" s="385" t="str">
        <f>'入力表(工事・業務）'!Q30</f>
        <v>▲▲▲会社</v>
      </c>
      <c r="B61" s="385"/>
      <c r="C61" s="385"/>
      <c r="D61" s="406">
        <f>'入力表(工事・業務）'!R32</f>
        <v>5555555</v>
      </c>
      <c r="E61" s="411">
        <f>'入力表(工事・業務）'!Q36</f>
        <v>200000</v>
      </c>
      <c r="F61" s="411"/>
      <c r="G61" s="423" t="str">
        <f>'入力表(工事・業務）'!Q33</f>
        <v>●●●工</v>
      </c>
      <c r="H61" s="423"/>
      <c r="I61" s="436" t="str">
        <f>'入力表(工事・業務）'!Q34</f>
        <v>魚西　二南</v>
      </c>
      <c r="J61" s="442"/>
      <c r="K61" s="442"/>
      <c r="L61" s="446"/>
    </row>
    <row r="62" spans="1:12" ht="23.25" customHeight="1">
      <c r="A62" s="385"/>
      <c r="B62" s="385"/>
      <c r="C62" s="385"/>
      <c r="D62" s="406"/>
      <c r="E62" s="411"/>
      <c r="F62" s="411"/>
      <c r="G62" s="424" t="str">
        <f>'入力表(工事・業務）'!R33</f>
        <v>▲▲工</v>
      </c>
      <c r="H62" s="424"/>
      <c r="I62" s="436"/>
      <c r="J62" s="442"/>
      <c r="K62" s="442"/>
      <c r="L62" s="446"/>
    </row>
    <row r="63" spans="1:12" ht="23.25" customHeight="1">
      <c r="A63" s="386" t="str">
        <f>'入力表(工事・業務）'!Q31</f>
        <v>魚津市●●町▲-■</v>
      </c>
      <c r="B63" s="386"/>
      <c r="C63" s="386"/>
      <c r="D63" s="407" t="str">
        <f>'入力表(工事・業務）'!T32</f>
        <v>建築一式</v>
      </c>
      <c r="E63" s="412">
        <f>E61-(E61/1.08)</f>
        <v>14814.814814814799</v>
      </c>
      <c r="F63" s="412"/>
      <c r="G63" s="424" t="str">
        <f>'入力表(工事・業務）'!S33</f>
        <v>■■■工</v>
      </c>
      <c r="H63" s="424"/>
      <c r="I63" s="436"/>
      <c r="J63" s="442"/>
      <c r="K63" s="442"/>
      <c r="L63" s="446"/>
    </row>
    <row r="64" spans="1:12" ht="23.25" customHeight="1">
      <c r="A64" s="386"/>
      <c r="B64" s="386"/>
      <c r="C64" s="386"/>
      <c r="D64" s="407"/>
      <c r="E64" s="412"/>
      <c r="F64" s="412"/>
      <c r="G64" s="425" t="str">
        <f>'入力表(工事・業務）'!T33</f>
        <v>◆◆工</v>
      </c>
      <c r="H64" s="425"/>
      <c r="I64" s="436"/>
      <c r="J64" s="442"/>
      <c r="K64" s="442"/>
      <c r="L64" s="446"/>
    </row>
    <row r="65" spans="1:12" ht="23.25" customHeight="1">
      <c r="A65" s="385" t="str">
        <f>'入力表(工事・業務）'!Q37</f>
        <v>■■■会社</v>
      </c>
      <c r="B65" s="385"/>
      <c r="C65" s="385"/>
      <c r="D65" s="406">
        <f>'入力表(工事・業務）'!R39</f>
        <v>6666666</v>
      </c>
      <c r="E65" s="411">
        <f>'入力表(工事・業務）'!Q43</f>
        <v>300000</v>
      </c>
      <c r="F65" s="411"/>
      <c r="G65" s="423" t="str">
        <f>'入力表(工事・業務）'!Q40</f>
        <v>●●●工</v>
      </c>
      <c r="H65" s="423"/>
      <c r="I65" s="436" t="str">
        <f>'入力表(工事・業務）'!Q41</f>
        <v>東港　二北</v>
      </c>
      <c r="J65" s="442"/>
      <c r="K65" s="442"/>
      <c r="L65" s="446"/>
    </row>
    <row r="66" spans="1:12" ht="23.25" customHeight="1">
      <c r="A66" s="385"/>
      <c r="B66" s="385"/>
      <c r="C66" s="385"/>
      <c r="D66" s="406"/>
      <c r="E66" s="411"/>
      <c r="F66" s="411"/>
      <c r="G66" s="424" t="str">
        <f>'入力表(工事・業務）'!R40</f>
        <v>▲▲工</v>
      </c>
      <c r="H66" s="424"/>
      <c r="I66" s="436"/>
      <c r="J66" s="442"/>
      <c r="K66" s="442"/>
      <c r="L66" s="446"/>
    </row>
    <row r="67" spans="1:12" ht="23.25" customHeight="1">
      <c r="A67" s="386" t="str">
        <f>'入力表(工事・業務）'!Q38</f>
        <v>魚津市●●町▲-■</v>
      </c>
      <c r="B67" s="386"/>
      <c r="C67" s="386"/>
      <c r="D67" s="407" t="str">
        <f>'入力表(工事・業務）'!T39</f>
        <v>管</v>
      </c>
      <c r="E67" s="412">
        <f>E65-(E65/1.08)</f>
        <v>22222.222222222201</v>
      </c>
      <c r="F67" s="412"/>
      <c r="G67" s="424" t="str">
        <f>'入力表(工事・業務）'!S40</f>
        <v>■■■工</v>
      </c>
      <c r="H67" s="424"/>
      <c r="I67" s="436"/>
      <c r="J67" s="442"/>
      <c r="K67" s="442"/>
      <c r="L67" s="446"/>
    </row>
    <row r="68" spans="1:12" ht="23.25" customHeight="1">
      <c r="A68" s="386"/>
      <c r="B68" s="386"/>
      <c r="C68" s="386"/>
      <c r="D68" s="407"/>
      <c r="E68" s="412"/>
      <c r="F68" s="412"/>
      <c r="G68" s="425" t="str">
        <f>'入力表(工事・業務）'!T40</f>
        <v>◆◆工</v>
      </c>
      <c r="H68" s="425"/>
      <c r="I68" s="436"/>
      <c r="J68" s="442"/>
      <c r="K68" s="442"/>
      <c r="L68" s="446"/>
    </row>
    <row r="69" spans="1:12" ht="23.25" customHeight="1">
      <c r="A69" s="385" t="str">
        <f>'入力表(工事・業務）'!Q44</f>
        <v>●●●会社</v>
      </c>
      <c r="B69" s="385"/>
      <c r="C69" s="385"/>
      <c r="D69" s="406">
        <f>'入力表(工事・業務）'!R46</f>
        <v>7777777</v>
      </c>
      <c r="E69" s="411">
        <f>'入力表(工事・業務）'!Q50</f>
        <v>50000</v>
      </c>
      <c r="F69" s="411"/>
      <c r="G69" s="423" t="str">
        <f>'入力表(工事・業務）'!Q47</f>
        <v>●●●工</v>
      </c>
      <c r="H69" s="423"/>
      <c r="I69" s="436" t="str">
        <f>'入力表(工事・業務）'!Q48</f>
        <v>東西　三男</v>
      </c>
      <c r="J69" s="442"/>
      <c r="K69" s="442"/>
    </row>
    <row r="70" spans="1:12" ht="23.25" customHeight="1">
      <c r="A70" s="385"/>
      <c r="B70" s="385"/>
      <c r="C70" s="385"/>
      <c r="D70" s="406"/>
      <c r="E70" s="411"/>
      <c r="F70" s="411"/>
      <c r="G70" s="424" t="str">
        <f>'入力表(工事・業務）'!R47</f>
        <v>▲▲工</v>
      </c>
      <c r="H70" s="424"/>
      <c r="I70" s="436"/>
      <c r="J70" s="442"/>
      <c r="K70" s="442"/>
    </row>
    <row r="71" spans="1:12" ht="23.25" customHeight="1">
      <c r="A71" s="386" t="str">
        <f>'入力表(工事・業務）'!Q45</f>
        <v>魚津市●●町▲-■</v>
      </c>
      <c r="B71" s="386"/>
      <c r="C71" s="386"/>
      <c r="D71" s="405" t="str">
        <f>'入力表(工事・業務）'!T46</f>
        <v>土木一式</v>
      </c>
      <c r="E71" s="412">
        <f>E69-(E69/1.08)</f>
        <v>3703.7037037037098</v>
      </c>
      <c r="F71" s="412"/>
      <c r="G71" s="424" t="str">
        <f>'入力表(工事・業務）'!S47</f>
        <v>■■■工</v>
      </c>
      <c r="H71" s="424"/>
      <c r="I71" s="436"/>
      <c r="J71" s="442"/>
      <c r="K71" s="442"/>
    </row>
    <row r="72" spans="1:12" ht="23.25" customHeight="1">
      <c r="A72" s="386"/>
      <c r="B72" s="386"/>
      <c r="C72" s="386"/>
      <c r="D72" s="405"/>
      <c r="E72" s="412"/>
      <c r="F72" s="412"/>
      <c r="G72" s="425" t="str">
        <f>'入力表(工事・業務）'!T47</f>
        <v>◆◆工</v>
      </c>
      <c r="H72" s="425"/>
      <c r="I72" s="436"/>
      <c r="J72" s="442"/>
      <c r="K72" s="442"/>
    </row>
    <row r="73" spans="1:12" ht="23.25" customHeight="1">
      <c r="A73" s="385" t="str">
        <f>'入力表(工事・業務）'!Q51</f>
        <v>▲▲▲会社</v>
      </c>
      <c r="B73" s="385"/>
      <c r="C73" s="385"/>
      <c r="D73" s="406">
        <f>'入力表(工事・業務）'!R53</f>
        <v>8888888</v>
      </c>
      <c r="E73" s="411">
        <f>'入力表(工事・業務）'!Q57</f>
        <v>100000</v>
      </c>
      <c r="F73" s="411"/>
      <c r="G73" s="423" t="str">
        <f>'入力表(工事・業務）'!Q54</f>
        <v>●●●工</v>
      </c>
      <c r="H73" s="423"/>
      <c r="I73" s="436" t="str">
        <f>'入力表(工事・業務）'!Q55</f>
        <v>魚西　三南</v>
      </c>
      <c r="J73" s="442"/>
      <c r="K73" s="442"/>
    </row>
    <row r="74" spans="1:12" ht="23.25" customHeight="1">
      <c r="A74" s="385"/>
      <c r="B74" s="385"/>
      <c r="C74" s="385"/>
      <c r="D74" s="406"/>
      <c r="E74" s="411"/>
      <c r="F74" s="411"/>
      <c r="G74" s="424" t="str">
        <f>'入力表(工事・業務）'!R54</f>
        <v>▲▲工</v>
      </c>
      <c r="H74" s="424"/>
      <c r="I74" s="436"/>
      <c r="J74" s="442"/>
      <c r="K74" s="442"/>
    </row>
    <row r="75" spans="1:12" ht="23.25" customHeight="1">
      <c r="A75" s="386" t="str">
        <f>'入力表(工事・業務）'!Q52</f>
        <v>魚津市●●町▲-■</v>
      </c>
      <c r="B75" s="386"/>
      <c r="C75" s="386"/>
      <c r="D75" s="407" t="str">
        <f>'入力表(工事・業務）'!T53</f>
        <v>建築一式</v>
      </c>
      <c r="E75" s="412">
        <f>E73-(E73/1.08)</f>
        <v>7407.4074074074197</v>
      </c>
      <c r="F75" s="412"/>
      <c r="G75" s="424" t="str">
        <f>'入力表(工事・業務）'!S54</f>
        <v>■■■工</v>
      </c>
      <c r="H75" s="424"/>
      <c r="I75" s="436"/>
      <c r="J75" s="442"/>
      <c r="K75" s="442"/>
    </row>
    <row r="76" spans="1:12" ht="23.25" customHeight="1">
      <c r="A76" s="386"/>
      <c r="B76" s="386"/>
      <c r="C76" s="386"/>
      <c r="D76" s="407"/>
      <c r="E76" s="412"/>
      <c r="F76" s="412"/>
      <c r="G76" s="425" t="str">
        <f>'入力表(工事・業務）'!T54</f>
        <v>◆◆工</v>
      </c>
      <c r="H76" s="425"/>
      <c r="I76" s="436"/>
      <c r="J76" s="442"/>
      <c r="K76" s="442"/>
    </row>
    <row r="77" spans="1:12" ht="23.25" customHeight="1">
      <c r="A77" s="385" t="str">
        <f>'入力表(工事・業務）'!Q58</f>
        <v>■■■会社</v>
      </c>
      <c r="B77" s="385"/>
      <c r="C77" s="385"/>
      <c r="D77" s="406">
        <f>'入力表(工事・業務）'!R60</f>
        <v>9999999</v>
      </c>
      <c r="E77" s="411">
        <f>'入力表(工事・業務）'!Q64</f>
        <v>150000</v>
      </c>
      <c r="F77" s="411"/>
      <c r="G77" s="423" t="str">
        <f>'入力表(工事・業務）'!Q61</f>
        <v>●●●工</v>
      </c>
      <c r="H77" s="423"/>
      <c r="I77" s="436" t="str">
        <f>'入力表(工事・業務）'!Q62</f>
        <v>東港　三北</v>
      </c>
      <c r="J77" s="442"/>
      <c r="K77" s="442"/>
    </row>
    <row r="78" spans="1:12" ht="23.25" customHeight="1">
      <c r="A78" s="385"/>
      <c r="B78" s="385"/>
      <c r="C78" s="385"/>
      <c r="D78" s="406"/>
      <c r="E78" s="411"/>
      <c r="F78" s="411"/>
      <c r="G78" s="424" t="str">
        <f>'入力表(工事・業務）'!R61</f>
        <v>▲▲工</v>
      </c>
      <c r="H78" s="424"/>
      <c r="I78" s="436"/>
      <c r="J78" s="442"/>
      <c r="K78" s="442"/>
    </row>
    <row r="79" spans="1:12" ht="23.25" customHeight="1">
      <c r="A79" s="386" t="str">
        <f>'入力表(工事・業務）'!Q59</f>
        <v>魚津市●●町▲-■</v>
      </c>
      <c r="B79" s="386"/>
      <c r="C79" s="386"/>
      <c r="D79" s="407" t="str">
        <f>'入力表(工事・業務）'!T60</f>
        <v>管</v>
      </c>
      <c r="E79" s="412">
        <f>E77-(E77/1.08)</f>
        <v>11111.1111111111</v>
      </c>
      <c r="F79" s="412"/>
      <c r="G79" s="424" t="str">
        <f>'入力表(工事・業務）'!S61</f>
        <v>■■■工</v>
      </c>
      <c r="H79" s="424"/>
      <c r="I79" s="436"/>
      <c r="J79" s="442"/>
      <c r="K79" s="442"/>
    </row>
    <row r="80" spans="1:12" ht="23.25" customHeight="1">
      <c r="A80" s="386"/>
      <c r="B80" s="386"/>
      <c r="C80" s="386"/>
      <c r="D80" s="407"/>
      <c r="E80" s="412"/>
      <c r="F80" s="412"/>
      <c r="G80" s="425" t="str">
        <f>'入力表(工事・業務）'!T61</f>
        <v>◆◆工</v>
      </c>
      <c r="H80" s="425"/>
      <c r="I80" s="436"/>
      <c r="J80" s="442"/>
      <c r="K80" s="442"/>
    </row>
    <row r="81" spans="1:11" ht="23.25" customHeight="1">
      <c r="A81" s="394"/>
      <c r="B81" s="394"/>
      <c r="C81" s="394"/>
      <c r="D81" s="406"/>
      <c r="E81" s="411"/>
      <c r="F81" s="411"/>
      <c r="G81" s="427"/>
      <c r="H81" s="427"/>
      <c r="I81" s="437"/>
      <c r="J81" s="442"/>
      <c r="K81" s="442"/>
    </row>
    <row r="82" spans="1:11" ht="23.25" customHeight="1">
      <c r="A82" s="394"/>
      <c r="B82" s="394"/>
      <c r="C82" s="394"/>
      <c r="D82" s="406"/>
      <c r="E82" s="411"/>
      <c r="F82" s="411"/>
      <c r="G82" s="428"/>
      <c r="H82" s="428"/>
      <c r="I82" s="437"/>
      <c r="J82" s="442"/>
      <c r="K82" s="442"/>
    </row>
    <row r="83" spans="1:11" ht="23.25" customHeight="1">
      <c r="A83" s="395"/>
      <c r="B83" s="395"/>
      <c r="C83" s="395"/>
      <c r="D83" s="405"/>
      <c r="E83" s="412">
        <f>E81-(E81/1.08)</f>
        <v>0</v>
      </c>
      <c r="F83" s="412"/>
      <c r="G83" s="428"/>
      <c r="H83" s="428"/>
      <c r="I83" s="437"/>
      <c r="J83" s="442"/>
      <c r="K83" s="442"/>
    </row>
    <row r="84" spans="1:11" ht="23.25" customHeight="1">
      <c r="A84" s="395"/>
      <c r="B84" s="395"/>
      <c r="C84" s="395"/>
      <c r="D84" s="405"/>
      <c r="E84" s="412"/>
      <c r="F84" s="412"/>
      <c r="G84" s="422"/>
      <c r="H84" s="422"/>
      <c r="I84" s="437"/>
      <c r="J84" s="442"/>
      <c r="K84" s="442"/>
    </row>
    <row r="85" spans="1:11" ht="23.25" customHeight="1">
      <c r="A85" s="394"/>
      <c r="B85" s="394"/>
      <c r="C85" s="394"/>
      <c r="D85" s="406"/>
      <c r="E85" s="411"/>
      <c r="F85" s="411"/>
      <c r="G85" s="427"/>
      <c r="H85" s="427"/>
      <c r="I85" s="437"/>
      <c r="J85" s="442"/>
      <c r="K85" s="442"/>
    </row>
    <row r="86" spans="1:11" ht="23.25" customHeight="1">
      <c r="A86" s="394"/>
      <c r="B86" s="394"/>
      <c r="C86" s="394"/>
      <c r="D86" s="406"/>
      <c r="E86" s="411"/>
      <c r="F86" s="411"/>
      <c r="G86" s="428"/>
      <c r="H86" s="428"/>
      <c r="I86" s="437"/>
      <c r="J86" s="442"/>
      <c r="K86" s="442"/>
    </row>
    <row r="87" spans="1:11" ht="23.25" customHeight="1">
      <c r="A87" s="395"/>
      <c r="B87" s="395"/>
      <c r="C87" s="395"/>
      <c r="D87" s="405"/>
      <c r="E87" s="412">
        <f>E85-(E85/1.08)</f>
        <v>0</v>
      </c>
      <c r="F87" s="412"/>
      <c r="G87" s="428"/>
      <c r="H87" s="428"/>
      <c r="I87" s="437"/>
      <c r="J87" s="442"/>
      <c r="K87" s="442"/>
    </row>
    <row r="88" spans="1:11" ht="23.25" customHeight="1">
      <c r="A88" s="395"/>
      <c r="B88" s="395"/>
      <c r="C88" s="395"/>
      <c r="D88" s="405"/>
      <c r="E88" s="412"/>
      <c r="F88" s="412"/>
      <c r="G88" s="422"/>
      <c r="H88" s="422"/>
      <c r="I88" s="437"/>
      <c r="J88" s="442"/>
      <c r="K88" s="442"/>
    </row>
    <row r="89" spans="1:11" ht="23.25" customHeight="1">
      <c r="A89" s="394"/>
      <c r="B89" s="394"/>
      <c r="C89" s="394"/>
      <c r="D89" s="406"/>
      <c r="E89" s="411"/>
      <c r="F89" s="411"/>
      <c r="G89" s="427"/>
      <c r="H89" s="427"/>
      <c r="I89" s="438"/>
      <c r="J89" s="443"/>
      <c r="K89" s="443"/>
    </row>
    <row r="90" spans="1:11" ht="23.25" customHeight="1">
      <c r="A90" s="394"/>
      <c r="B90" s="394"/>
      <c r="C90" s="394"/>
      <c r="D90" s="406"/>
      <c r="E90" s="411"/>
      <c r="F90" s="411"/>
      <c r="G90" s="428"/>
      <c r="H90" s="428"/>
      <c r="I90" s="438"/>
      <c r="J90" s="443"/>
      <c r="K90" s="443"/>
    </row>
    <row r="91" spans="1:11" ht="23.25" customHeight="1">
      <c r="A91" s="396"/>
      <c r="B91" s="396"/>
      <c r="C91" s="396"/>
      <c r="D91" s="408"/>
      <c r="E91" s="414">
        <f>E89-(E89/1.08)</f>
        <v>0</v>
      </c>
      <c r="F91" s="414"/>
      <c r="G91" s="428"/>
      <c r="H91" s="428"/>
      <c r="I91" s="438"/>
      <c r="J91" s="443"/>
      <c r="K91" s="443"/>
    </row>
    <row r="92" spans="1:11" ht="23.25" customHeight="1">
      <c r="A92" s="396"/>
      <c r="B92" s="396"/>
      <c r="C92" s="396"/>
      <c r="D92" s="408"/>
      <c r="E92" s="414"/>
      <c r="F92" s="414"/>
      <c r="G92" s="429"/>
      <c r="H92" s="429"/>
      <c r="I92" s="438"/>
      <c r="J92" s="443"/>
      <c r="K92" s="443"/>
    </row>
  </sheetData>
  <mergeCells count="197">
    <mergeCell ref="A1:E1"/>
    <mergeCell ref="A2:K2"/>
    <mergeCell ref="A3:K3"/>
    <mergeCell ref="I4:K4"/>
    <mergeCell ref="A5:C5"/>
    <mergeCell ref="D6:F6"/>
    <mergeCell ref="B7:C7"/>
    <mergeCell ref="D7:F7"/>
    <mergeCell ref="B9:C9"/>
    <mergeCell ref="D9:E9"/>
    <mergeCell ref="I10:J10"/>
    <mergeCell ref="I11:J11"/>
    <mergeCell ref="I12:J12"/>
    <mergeCell ref="B13:C13"/>
    <mergeCell ref="D13:E13"/>
    <mergeCell ref="D14:E14"/>
    <mergeCell ref="G15:H15"/>
    <mergeCell ref="A16:H16"/>
    <mergeCell ref="A17:K17"/>
    <mergeCell ref="A18:C18"/>
    <mergeCell ref="E18:H18"/>
    <mergeCell ref="G21:H21"/>
    <mergeCell ref="G22:H22"/>
    <mergeCell ref="G23:H23"/>
    <mergeCell ref="G24:H24"/>
    <mergeCell ref="G25:H25"/>
    <mergeCell ref="G26:H26"/>
    <mergeCell ref="G27:H27"/>
    <mergeCell ref="G28:H28"/>
    <mergeCell ref="G29:H29"/>
    <mergeCell ref="G30:H30"/>
    <mergeCell ref="G31:H31"/>
    <mergeCell ref="G32:H32"/>
    <mergeCell ref="A33:D33"/>
    <mergeCell ref="E33:F33"/>
    <mergeCell ref="G33:K33"/>
    <mergeCell ref="A34:B34"/>
    <mergeCell ref="C34:K34"/>
    <mergeCell ref="P34:U34"/>
    <mergeCell ref="P35:U35"/>
    <mergeCell ref="P36:U36"/>
    <mergeCell ref="P37:U37"/>
    <mergeCell ref="A52:E52"/>
    <mergeCell ref="A53:K53"/>
    <mergeCell ref="A54:C54"/>
    <mergeCell ref="E54:H54"/>
    <mergeCell ref="G57:H57"/>
    <mergeCell ref="G58:H58"/>
    <mergeCell ref="G59:H59"/>
    <mergeCell ref="G60:H60"/>
    <mergeCell ref="G61:H61"/>
    <mergeCell ref="G62:H62"/>
    <mergeCell ref="G63:H63"/>
    <mergeCell ref="G64:H64"/>
    <mergeCell ref="G65:H65"/>
    <mergeCell ref="G66:H66"/>
    <mergeCell ref="G67:H67"/>
    <mergeCell ref="G68:H68"/>
    <mergeCell ref="G69:H69"/>
    <mergeCell ref="G70:H70"/>
    <mergeCell ref="G71:H71"/>
    <mergeCell ref="G72:H72"/>
    <mergeCell ref="G73:H73"/>
    <mergeCell ref="G74:H74"/>
    <mergeCell ref="G75:H75"/>
    <mergeCell ref="G76:H76"/>
    <mergeCell ref="G77:H77"/>
    <mergeCell ref="G78:H78"/>
    <mergeCell ref="G79:H79"/>
    <mergeCell ref="G80:H80"/>
    <mergeCell ref="G81:H81"/>
    <mergeCell ref="G82:H82"/>
    <mergeCell ref="G83:H83"/>
    <mergeCell ref="G84:H84"/>
    <mergeCell ref="G85:H85"/>
    <mergeCell ref="G86:H86"/>
    <mergeCell ref="G87:H87"/>
    <mergeCell ref="G88:H88"/>
    <mergeCell ref="G89:H89"/>
    <mergeCell ref="G90:H90"/>
    <mergeCell ref="G91:H91"/>
    <mergeCell ref="G92:H92"/>
    <mergeCell ref="H7:H9"/>
    <mergeCell ref="J7:J9"/>
    <mergeCell ref="K7:K9"/>
    <mergeCell ref="B10:C11"/>
    <mergeCell ref="D10:F11"/>
    <mergeCell ref="K10:K12"/>
    <mergeCell ref="I18:I20"/>
    <mergeCell ref="J18:K20"/>
    <mergeCell ref="A19:C20"/>
    <mergeCell ref="D19:D20"/>
    <mergeCell ref="E19:F20"/>
    <mergeCell ref="G19:H20"/>
    <mergeCell ref="A21:C22"/>
    <mergeCell ref="D21:D22"/>
    <mergeCell ref="E21:F22"/>
    <mergeCell ref="I21:I24"/>
    <mergeCell ref="J21:K24"/>
    <mergeCell ref="A23:C24"/>
    <mergeCell ref="D23:D24"/>
    <mergeCell ref="E23:F24"/>
    <mergeCell ref="A25:C26"/>
    <mergeCell ref="D25:D26"/>
    <mergeCell ref="E25:F26"/>
    <mergeCell ref="I25:I28"/>
    <mergeCell ref="J25:K28"/>
    <mergeCell ref="A27:C28"/>
    <mergeCell ref="D27:D28"/>
    <mergeCell ref="E27:F28"/>
    <mergeCell ref="A29:C30"/>
    <mergeCell ref="D29:D30"/>
    <mergeCell ref="E29:F30"/>
    <mergeCell ref="I29:I32"/>
    <mergeCell ref="J29:K32"/>
    <mergeCell ref="A31:C32"/>
    <mergeCell ref="D31:D32"/>
    <mergeCell ref="E31:F32"/>
    <mergeCell ref="I54:I56"/>
    <mergeCell ref="J54:K56"/>
    <mergeCell ref="A55:C56"/>
    <mergeCell ref="D55:D56"/>
    <mergeCell ref="E55:F56"/>
    <mergeCell ref="G55:H56"/>
    <mergeCell ref="A57:C58"/>
    <mergeCell ref="D57:D58"/>
    <mergeCell ref="E57:F58"/>
    <mergeCell ref="I57:I60"/>
    <mergeCell ref="J57:K60"/>
    <mergeCell ref="A59:C60"/>
    <mergeCell ref="D59:D60"/>
    <mergeCell ref="E59:F60"/>
    <mergeCell ref="A61:C62"/>
    <mergeCell ref="D61:D62"/>
    <mergeCell ref="E61:F62"/>
    <mergeCell ref="I61:I64"/>
    <mergeCell ref="J61:K64"/>
    <mergeCell ref="A63:C64"/>
    <mergeCell ref="D63:D64"/>
    <mergeCell ref="E63:F64"/>
    <mergeCell ref="A65:C66"/>
    <mergeCell ref="D65:D66"/>
    <mergeCell ref="E65:F66"/>
    <mergeCell ref="I65:I68"/>
    <mergeCell ref="J65:K68"/>
    <mergeCell ref="A67:C68"/>
    <mergeCell ref="D67:D68"/>
    <mergeCell ref="E67:F68"/>
    <mergeCell ref="A69:C70"/>
    <mergeCell ref="D69:D70"/>
    <mergeCell ref="E69:F70"/>
    <mergeCell ref="I69:I72"/>
    <mergeCell ref="J69:K72"/>
    <mergeCell ref="A71:C72"/>
    <mergeCell ref="D71:D72"/>
    <mergeCell ref="E71:F72"/>
    <mergeCell ref="A73:C74"/>
    <mergeCell ref="D73:D74"/>
    <mergeCell ref="E73:F74"/>
    <mergeCell ref="I73:I76"/>
    <mergeCell ref="J73:K76"/>
    <mergeCell ref="A75:C76"/>
    <mergeCell ref="D75:D76"/>
    <mergeCell ref="E75:F76"/>
    <mergeCell ref="A77:C78"/>
    <mergeCell ref="D77:D78"/>
    <mergeCell ref="E77:F78"/>
    <mergeCell ref="I77:I80"/>
    <mergeCell ref="J77:K80"/>
    <mergeCell ref="A79:C80"/>
    <mergeCell ref="D79:D80"/>
    <mergeCell ref="E79:F80"/>
    <mergeCell ref="A81:C82"/>
    <mergeCell ref="D81:D82"/>
    <mergeCell ref="E81:F82"/>
    <mergeCell ref="I81:I84"/>
    <mergeCell ref="J81:K84"/>
    <mergeCell ref="A83:C84"/>
    <mergeCell ref="D83:D84"/>
    <mergeCell ref="E83:F84"/>
    <mergeCell ref="A85:C86"/>
    <mergeCell ref="D85:D86"/>
    <mergeCell ref="E85:F86"/>
    <mergeCell ref="I85:I88"/>
    <mergeCell ref="J85:K88"/>
    <mergeCell ref="A87:C88"/>
    <mergeCell ref="D87:D88"/>
    <mergeCell ref="E87:F88"/>
    <mergeCell ref="A89:C90"/>
    <mergeCell ref="D89:D90"/>
    <mergeCell ref="E89:F90"/>
    <mergeCell ref="I89:I92"/>
    <mergeCell ref="J89:K92"/>
    <mergeCell ref="A91:C92"/>
    <mergeCell ref="D91:D92"/>
    <mergeCell ref="E91:F92"/>
    <mergeCell ref="A35:K51"/>
  </mergeCells>
  <phoneticPr fontId="5" type="Hiragana"/>
  <dataValidations count="8">
    <dataValidation type="list" allowBlank="1" showDropDown="0" showInputMessage="1" showErrorMessage="1" sqref="A1:F1">
      <formula1>"　,様式第19号（第22条関係）,様式第19号の２（第22条関係）"</formula1>
    </dataValidation>
    <dataValidation type="list" allowBlank="1" showDropDown="0" showInputMessage="1" showErrorMessage="1" sqref="A16:H16">
      <formula1>"　,上記の工事の一部を下記のとおり下請負させたいので、届出をします。,上記業務の一部を下記のとおり再委託したいので、承諾願います。"</formula1>
    </dataValidation>
    <dataValidation type="list" allowBlank="1" showDropDown="0" showInputMessage="1" showErrorMessage="1" sqref="G10">
      <formula1>"　,受注者"</formula1>
    </dataValidation>
    <dataValidation type="list" allowBlank="1" showDropDown="0" showInputMessage="1" showErrorMessage="1" sqref="B13:C13">
      <formula1>"　,４　工　　　期,４　履行期間"</formula1>
    </dataValidation>
    <dataValidation type="list" allowBlank="1" showDropDown="0" showInputMessage="1" showErrorMessage="1" sqref="B10:C11">
      <formula1>"　,３　請負代金額,３　委　託　料"</formula1>
    </dataValidation>
    <dataValidation type="list" allowBlank="1" showDropDown="0" showInputMessage="1" showErrorMessage="1" sqref="B9:C9">
      <formula1>",２　工事場所,委託業務の場所"</formula1>
    </dataValidation>
    <dataValidation type="list" allowBlank="1" showDropDown="0" showInputMessage="1" showErrorMessage="1" sqref="B7:C7">
      <formula1>"　,１　工　事　名,１　委託業務の名称"</formula1>
    </dataValidation>
    <dataValidation type="list" allowBlank="1" showDropDown="0" showInputMessage="1" showErrorMessage="1" sqref="A3 L3">
      <formula1>"　,下　　請　　負　　届　（第　　　　回）,再 委 託 申 請 届　（第　　　回）"</formula1>
    </dataValidation>
  </dataValidations>
  <hyperlinks>
    <hyperlink ref="M7" location="'入力表(工事・業務）'!A1"/>
  </hyperlinks>
  <printOptions horizontalCentered="1"/>
  <pageMargins left="0.74791666666666701" right="0.22013888888888899" top="0.69027777777777799" bottom="0.209722222222222" header="0.511811023622047" footer="0.511811023622047"/>
  <pageSetup paperSize="9" scale="84" fitToWidth="1" fitToHeight="1" orientation="portrait" usePrinterDefaults="1"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3366FF"/>
  </sheetPr>
  <dimension ref="A1:CX106"/>
  <sheetViews>
    <sheetView view="pageBreakPreview" topLeftCell="A43" zoomScale="110" zoomScaleSheetLayoutView="110" workbookViewId="0">
      <selection activeCell="CG13" sqref="CG13:CX14"/>
    </sheetView>
  </sheetViews>
  <sheetFormatPr defaultColWidth="2.2578125" defaultRowHeight="13.2"/>
  <cols>
    <col min="1" max="1" width="1" style="355" customWidth="1"/>
    <col min="2" max="6" width="2.25" style="355" customWidth="1"/>
    <col min="7" max="7" width="1" style="355" customWidth="1"/>
    <col min="8" max="10" width="2" style="355" customWidth="1"/>
    <col min="11" max="20" width="2.25" style="355" customWidth="1"/>
    <col min="21" max="21" width="1.25" style="355" customWidth="1"/>
    <col min="22" max="22" width="1" style="355" customWidth="1"/>
    <col min="23" max="27" width="2.25" style="355" customWidth="1"/>
    <col min="28" max="28" width="1" style="355" customWidth="1"/>
    <col min="29" max="41" width="2.25" style="355" customWidth="1"/>
    <col min="42" max="42" width="16.62890625" style="355" customWidth="1"/>
    <col min="43" max="43" width="1.62890625" style="355" customWidth="1"/>
    <col min="44" max="48" width="2.25" style="355" customWidth="1"/>
    <col min="49" max="49" width="1" style="355" customWidth="1"/>
    <col min="50" max="62" width="2.25" style="355" customWidth="1"/>
    <col min="63" max="63" width="1.25" style="355" customWidth="1"/>
    <col min="64" max="64" width="1" style="355" customWidth="1"/>
    <col min="65" max="69" width="2.25" style="355" customWidth="1"/>
    <col min="70" max="70" width="1" style="355" customWidth="1"/>
    <col min="71" max="16384" width="2.25" style="355" customWidth="1"/>
  </cols>
  <sheetData>
    <row r="1" spans="1:102" ht="13.5" customHeight="1">
      <c r="B1" s="342" t="s">
        <v>123</v>
      </c>
    </row>
    <row r="2" spans="1:102" ht="13.5" customHeight="1">
      <c r="AE2" s="533" t="s">
        <v>347</v>
      </c>
      <c r="AH2" s="355" t="s">
        <v>349</v>
      </c>
      <c r="AK2" s="355" t="s">
        <v>236</v>
      </c>
      <c r="AN2" s="355" t="s">
        <v>350</v>
      </c>
    </row>
    <row r="3" spans="1:102" ht="13.5" customHeight="1"/>
    <row r="4" spans="1:102" ht="13.5" customHeight="1">
      <c r="A4" s="452" t="s">
        <v>352</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c r="AB4" s="452"/>
      <c r="AC4" s="452"/>
      <c r="AD4" s="452"/>
      <c r="AE4" s="452"/>
      <c r="AF4" s="452"/>
      <c r="AG4" s="452"/>
      <c r="AH4" s="452"/>
      <c r="AI4" s="452"/>
      <c r="AJ4" s="452"/>
      <c r="AK4" s="452"/>
      <c r="AL4" s="452"/>
      <c r="AM4" s="452"/>
      <c r="AN4" s="452"/>
      <c r="AO4" s="452"/>
      <c r="AP4" s="540"/>
      <c r="AQ4" s="544" t="s">
        <v>353</v>
      </c>
      <c r="AR4" s="544"/>
      <c r="AS4" s="544"/>
      <c r="AT4" s="544"/>
      <c r="AU4" s="544"/>
      <c r="AV4" s="544"/>
      <c r="AW4" s="544"/>
      <c r="AX4" s="544"/>
      <c r="AY4" s="544"/>
      <c r="AZ4" s="544"/>
      <c r="BA4" s="544"/>
      <c r="BB4" s="544"/>
      <c r="BC4" s="544"/>
      <c r="BD4" s="544"/>
      <c r="BE4" s="544"/>
      <c r="BF4" s="544"/>
      <c r="BG4" s="544"/>
      <c r="BH4" s="544"/>
      <c r="BI4" s="544"/>
      <c r="BJ4" s="544"/>
      <c r="BK4" s="544"/>
      <c r="BL4" s="544"/>
      <c r="BM4" s="544"/>
      <c r="BN4" s="544"/>
      <c r="BO4" s="544"/>
      <c r="BP4" s="544"/>
      <c r="BQ4" s="544"/>
      <c r="BR4" s="544"/>
      <c r="BS4" s="544"/>
      <c r="BT4" s="544"/>
      <c r="BU4" s="544"/>
      <c r="BV4" s="544"/>
      <c r="BW4" s="544"/>
      <c r="BX4" s="544"/>
      <c r="BY4" s="544"/>
      <c r="BZ4" s="544"/>
      <c r="CA4" s="544"/>
      <c r="CB4" s="544"/>
      <c r="CC4" s="544"/>
      <c r="CD4" s="544"/>
      <c r="CE4" s="544"/>
    </row>
    <row r="5" spans="1:102" ht="13.5" customHeight="1">
      <c r="A5" s="452"/>
      <c r="B5" s="452"/>
      <c r="C5" s="452"/>
      <c r="D5" s="452"/>
      <c r="E5" s="452"/>
      <c r="F5" s="452"/>
      <c r="G5" s="452"/>
      <c r="H5" s="452"/>
      <c r="I5" s="452"/>
      <c r="J5" s="452"/>
      <c r="K5" s="452"/>
      <c r="L5" s="452"/>
      <c r="M5" s="452"/>
      <c r="N5" s="452"/>
      <c r="O5" s="452"/>
      <c r="P5" s="452"/>
      <c r="Q5" s="452"/>
      <c r="R5" s="452"/>
      <c r="S5" s="452"/>
      <c r="T5" s="452"/>
      <c r="U5" s="452"/>
      <c r="V5" s="452"/>
      <c r="W5" s="452"/>
      <c r="X5" s="452"/>
      <c r="Y5" s="452"/>
      <c r="Z5" s="452"/>
      <c r="AA5" s="452"/>
      <c r="AB5" s="452"/>
      <c r="AC5" s="452"/>
      <c r="AD5" s="452"/>
      <c r="AE5" s="452"/>
      <c r="AF5" s="452"/>
      <c r="AG5" s="452"/>
      <c r="AH5" s="452"/>
      <c r="AI5" s="452"/>
      <c r="AJ5" s="452"/>
      <c r="AK5" s="452"/>
      <c r="AL5" s="452"/>
      <c r="AM5" s="452"/>
      <c r="AN5" s="452"/>
      <c r="AO5" s="452"/>
      <c r="AP5" s="540"/>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457"/>
      <c r="CG5" s="457"/>
      <c r="CH5" s="457"/>
      <c r="CI5" s="457"/>
    </row>
    <row r="6" spans="1:102" ht="13.5" customHeight="1">
      <c r="AQ6" s="453"/>
      <c r="AR6" s="464" t="s">
        <v>355</v>
      </c>
      <c r="AS6" s="464"/>
      <c r="AT6" s="464"/>
      <c r="AU6" s="464"/>
      <c r="AV6" s="464"/>
      <c r="AW6" s="474"/>
      <c r="AX6" s="549"/>
      <c r="AY6" s="549"/>
      <c r="AZ6" s="549"/>
      <c r="BA6" s="549"/>
      <c r="BB6" s="549"/>
      <c r="BC6" s="549"/>
      <c r="BD6" s="549"/>
      <c r="BE6" s="549"/>
      <c r="BF6" s="549"/>
      <c r="BG6" s="549"/>
      <c r="BH6" s="549"/>
      <c r="BI6" s="549"/>
      <c r="BJ6" s="549"/>
      <c r="BK6" s="549"/>
      <c r="BL6" s="453"/>
      <c r="BM6" s="464" t="s">
        <v>74</v>
      </c>
      <c r="BN6" s="464"/>
      <c r="BO6" s="464"/>
      <c r="BP6" s="464"/>
      <c r="BQ6" s="464"/>
      <c r="BR6" s="474"/>
      <c r="BS6" s="549"/>
      <c r="BT6" s="549"/>
      <c r="BU6" s="549"/>
      <c r="BV6" s="549"/>
      <c r="BW6" s="549"/>
      <c r="BX6" s="549"/>
      <c r="BY6" s="549"/>
      <c r="BZ6" s="549"/>
      <c r="CA6" s="549"/>
      <c r="CB6" s="549"/>
      <c r="CC6" s="549"/>
      <c r="CD6" s="549"/>
      <c r="CE6" s="549"/>
      <c r="CF6" s="457"/>
      <c r="CG6" s="457"/>
      <c r="CH6" s="457"/>
      <c r="CI6" s="457"/>
    </row>
    <row r="7" spans="1:102" ht="13.5" customHeight="1">
      <c r="B7" s="459" t="s">
        <v>356</v>
      </c>
      <c r="C7" s="459"/>
      <c r="D7" s="459"/>
      <c r="E7" s="459"/>
      <c r="F7" s="459"/>
      <c r="G7" s="459"/>
      <c r="H7" s="477" t="str">
        <f>'入力表(工事・業務）'!J8</f>
        <v>株式会社　○○組</v>
      </c>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77"/>
      <c r="AK7" s="477"/>
      <c r="AQ7" s="454"/>
      <c r="AR7" s="464"/>
      <c r="AS7" s="464"/>
      <c r="AT7" s="464"/>
      <c r="AU7" s="464"/>
      <c r="AV7" s="464"/>
      <c r="AW7" s="475"/>
      <c r="AX7" s="549"/>
      <c r="AY7" s="549"/>
      <c r="AZ7" s="549"/>
      <c r="BA7" s="549"/>
      <c r="BB7" s="549"/>
      <c r="BC7" s="549"/>
      <c r="BD7" s="549"/>
      <c r="BE7" s="549"/>
      <c r="BF7" s="549"/>
      <c r="BG7" s="549"/>
      <c r="BH7" s="549"/>
      <c r="BI7" s="549"/>
      <c r="BJ7" s="549"/>
      <c r="BK7" s="549"/>
      <c r="BL7" s="454"/>
      <c r="BM7" s="464"/>
      <c r="BN7" s="464"/>
      <c r="BO7" s="464"/>
      <c r="BP7" s="464"/>
      <c r="BQ7" s="464"/>
      <c r="BR7" s="475"/>
      <c r="BS7" s="549"/>
      <c r="BT7" s="549"/>
      <c r="BU7" s="549"/>
      <c r="BV7" s="549"/>
      <c r="BW7" s="549"/>
      <c r="BX7" s="549"/>
      <c r="BY7" s="549"/>
      <c r="BZ7" s="549"/>
      <c r="CA7" s="549"/>
      <c r="CB7" s="549"/>
      <c r="CC7" s="549"/>
      <c r="CD7" s="549"/>
      <c r="CE7" s="549"/>
      <c r="CF7" s="457"/>
      <c r="CG7" s="457"/>
      <c r="CH7" s="457"/>
      <c r="CI7" s="457"/>
    </row>
    <row r="8" spans="1:102" ht="13.5" customHeight="1">
      <c r="AQ8" s="455"/>
      <c r="AR8" s="464"/>
      <c r="AS8" s="464"/>
      <c r="AT8" s="464"/>
      <c r="AU8" s="464"/>
      <c r="AV8" s="464"/>
      <c r="AW8" s="476"/>
      <c r="AX8" s="549"/>
      <c r="AY8" s="549"/>
      <c r="AZ8" s="549"/>
      <c r="BA8" s="549"/>
      <c r="BB8" s="549"/>
      <c r="BC8" s="549"/>
      <c r="BD8" s="549"/>
      <c r="BE8" s="549"/>
      <c r="BF8" s="549"/>
      <c r="BG8" s="549"/>
      <c r="BH8" s="549"/>
      <c r="BI8" s="549"/>
      <c r="BJ8" s="549"/>
      <c r="BK8" s="549"/>
      <c r="BL8" s="455"/>
      <c r="BM8" s="464"/>
      <c r="BN8" s="464"/>
      <c r="BO8" s="464"/>
      <c r="BP8" s="464"/>
      <c r="BQ8" s="464"/>
      <c r="BR8" s="476"/>
      <c r="BS8" s="549"/>
      <c r="BT8" s="549"/>
      <c r="BU8" s="549"/>
      <c r="BV8" s="549"/>
      <c r="BW8" s="549"/>
      <c r="BX8" s="549"/>
      <c r="BY8" s="549"/>
      <c r="BZ8" s="549"/>
      <c r="CA8" s="549"/>
      <c r="CB8" s="549"/>
      <c r="CC8" s="549"/>
      <c r="CD8" s="549"/>
      <c r="CE8" s="549"/>
      <c r="CF8" s="457"/>
      <c r="CG8" s="457"/>
      <c r="CH8" s="457"/>
      <c r="CI8" s="457"/>
    </row>
    <row r="9" spans="1:102" ht="13.5" customHeight="1">
      <c r="B9" s="460" t="s">
        <v>357</v>
      </c>
      <c r="C9" s="460"/>
      <c r="D9" s="460"/>
      <c r="E9" s="460"/>
      <c r="F9" s="460"/>
      <c r="G9" s="460"/>
      <c r="H9" s="470"/>
      <c r="I9" s="470"/>
      <c r="J9" s="470"/>
      <c r="K9" s="470"/>
      <c r="L9" s="470"/>
      <c r="M9" s="470"/>
      <c r="N9" s="470"/>
      <c r="O9" s="470"/>
      <c r="P9" s="470"/>
      <c r="Q9" s="470"/>
      <c r="R9" s="470"/>
      <c r="S9" s="470"/>
      <c r="T9" s="470"/>
      <c r="U9" s="470"/>
      <c r="V9" s="470"/>
      <c r="W9" s="470"/>
      <c r="X9" s="470"/>
      <c r="Y9" s="470"/>
      <c r="Z9" s="470"/>
      <c r="AA9" s="470"/>
      <c r="AB9" s="470"/>
      <c r="AC9" s="470"/>
      <c r="AD9" s="470"/>
      <c r="AE9" s="470"/>
      <c r="AF9" s="470"/>
      <c r="AG9" s="470"/>
      <c r="AH9" s="470"/>
      <c r="AI9" s="470"/>
      <c r="AJ9" s="470"/>
      <c r="AK9" s="470"/>
      <c r="AQ9" s="453"/>
      <c r="AR9" s="461" t="s">
        <v>39</v>
      </c>
      <c r="AS9" s="461"/>
      <c r="AT9" s="461"/>
      <c r="AU9" s="461"/>
      <c r="AV9" s="461"/>
      <c r="AW9" s="474"/>
      <c r="AX9" s="549"/>
      <c r="AY9" s="549"/>
      <c r="AZ9" s="549"/>
      <c r="BA9" s="549"/>
      <c r="BB9" s="549"/>
      <c r="BC9" s="549"/>
      <c r="BD9" s="549"/>
      <c r="BE9" s="549"/>
      <c r="BF9" s="549"/>
      <c r="BG9" s="549"/>
      <c r="BH9" s="549"/>
      <c r="BI9" s="549"/>
      <c r="BJ9" s="549"/>
      <c r="BK9" s="549"/>
      <c r="BL9" s="549"/>
      <c r="BM9" s="549"/>
      <c r="BN9" s="549"/>
      <c r="BO9" s="549"/>
      <c r="BP9" s="549"/>
      <c r="BQ9" s="549"/>
      <c r="BR9" s="549"/>
      <c r="BS9" s="549"/>
      <c r="BT9" s="549"/>
      <c r="BU9" s="549"/>
      <c r="BV9" s="549"/>
      <c r="BW9" s="549"/>
      <c r="BX9" s="549"/>
      <c r="BY9" s="549"/>
      <c r="BZ9" s="549"/>
      <c r="CA9" s="549"/>
      <c r="CB9" s="549"/>
      <c r="CC9" s="549"/>
      <c r="CD9" s="549"/>
      <c r="CE9" s="549"/>
      <c r="CF9" s="457"/>
      <c r="CG9" s="457"/>
      <c r="CH9" s="457"/>
      <c r="CI9" s="457"/>
    </row>
    <row r="10" spans="1:102" ht="13.5" customHeight="1">
      <c r="AQ10" s="454"/>
      <c r="AR10" s="461"/>
      <c r="AS10" s="461"/>
      <c r="AT10" s="461"/>
      <c r="AU10" s="461"/>
      <c r="AV10" s="461"/>
      <c r="AW10" s="475"/>
      <c r="AX10" s="549"/>
      <c r="AY10" s="549"/>
      <c r="AZ10" s="549"/>
      <c r="BA10" s="549"/>
      <c r="BB10" s="549"/>
      <c r="BC10" s="549"/>
      <c r="BD10" s="549"/>
      <c r="BE10" s="549"/>
      <c r="BF10" s="549"/>
      <c r="BG10" s="549"/>
      <c r="BH10" s="549"/>
      <c r="BI10" s="549"/>
      <c r="BJ10" s="549"/>
      <c r="BK10" s="549"/>
      <c r="BL10" s="549"/>
      <c r="BM10" s="549"/>
      <c r="BN10" s="549"/>
      <c r="BO10" s="549"/>
      <c r="BP10" s="549"/>
      <c r="BQ10" s="549"/>
      <c r="BR10" s="549"/>
      <c r="BS10" s="549"/>
      <c r="BT10" s="549"/>
      <c r="BU10" s="549"/>
      <c r="BV10" s="549"/>
      <c r="BW10" s="549"/>
      <c r="BX10" s="549"/>
      <c r="BY10" s="549"/>
      <c r="BZ10" s="549"/>
      <c r="CA10" s="549"/>
      <c r="CB10" s="549"/>
      <c r="CC10" s="549"/>
      <c r="CD10" s="549"/>
      <c r="CE10" s="549"/>
      <c r="CF10" s="457"/>
      <c r="CG10" s="457"/>
      <c r="CH10" s="457"/>
      <c r="CI10" s="457"/>
    </row>
    <row r="11" spans="1:102" ht="13.5" customHeight="1">
      <c r="A11" s="453"/>
      <c r="B11" s="461" t="s">
        <v>71</v>
      </c>
      <c r="C11" s="461"/>
      <c r="D11" s="461"/>
      <c r="E11" s="461"/>
      <c r="F11" s="461"/>
      <c r="G11" s="474"/>
      <c r="H11" s="478" t="s">
        <v>89</v>
      </c>
      <c r="I11" s="478"/>
      <c r="J11" s="478"/>
      <c r="K11" s="478"/>
      <c r="L11" s="478"/>
      <c r="M11" s="478"/>
      <c r="N11" s="478"/>
      <c r="O11" s="478"/>
      <c r="P11" s="478"/>
      <c r="Q11" s="478"/>
      <c r="R11" s="478" t="s">
        <v>358</v>
      </c>
      <c r="S11" s="478"/>
      <c r="T11" s="478"/>
      <c r="U11" s="478"/>
      <c r="V11" s="478"/>
      <c r="W11" s="478"/>
      <c r="X11" s="478"/>
      <c r="Y11" s="478"/>
      <c r="Z11" s="478"/>
      <c r="AA11" s="478"/>
      <c r="AB11" s="478"/>
      <c r="AC11" s="478"/>
      <c r="AD11" s="478"/>
      <c r="AE11" s="478"/>
      <c r="AF11" s="478" t="s">
        <v>360</v>
      </c>
      <c r="AG11" s="478"/>
      <c r="AH11" s="478"/>
      <c r="AI11" s="478"/>
      <c r="AJ11" s="478"/>
      <c r="AK11" s="478"/>
      <c r="AL11" s="478"/>
      <c r="AM11" s="478"/>
      <c r="AN11" s="478"/>
      <c r="AO11" s="478"/>
      <c r="AP11" s="351"/>
      <c r="AQ11" s="455"/>
      <c r="AR11" s="461"/>
      <c r="AS11" s="461"/>
      <c r="AT11" s="461"/>
      <c r="AU11" s="461"/>
      <c r="AV11" s="461"/>
      <c r="AW11" s="476"/>
      <c r="AX11" s="549"/>
      <c r="AY11" s="549"/>
      <c r="AZ11" s="549"/>
      <c r="BA11" s="549"/>
      <c r="BB11" s="549"/>
      <c r="BC11" s="549"/>
      <c r="BD11" s="549"/>
      <c r="BE11" s="549"/>
      <c r="BF11" s="549"/>
      <c r="BG11" s="549"/>
      <c r="BH11" s="549"/>
      <c r="BI11" s="549"/>
      <c r="BJ11" s="549"/>
      <c r="BK11" s="549"/>
      <c r="BL11" s="549"/>
      <c r="BM11" s="549"/>
      <c r="BN11" s="549"/>
      <c r="BO11" s="549"/>
      <c r="BP11" s="549"/>
      <c r="BQ11" s="549"/>
      <c r="BR11" s="549"/>
      <c r="BS11" s="549"/>
      <c r="BT11" s="549"/>
      <c r="BU11" s="549"/>
      <c r="BV11" s="549"/>
      <c r="BW11" s="549"/>
      <c r="BX11" s="549"/>
      <c r="BY11" s="549"/>
      <c r="BZ11" s="549"/>
      <c r="CA11" s="549"/>
      <c r="CB11" s="549"/>
      <c r="CC11" s="549"/>
      <c r="CD11" s="549"/>
      <c r="CE11" s="549"/>
      <c r="CF11" s="457"/>
      <c r="CG11" s="457"/>
      <c r="CH11" s="457"/>
      <c r="CI11" s="457"/>
    </row>
    <row r="12" spans="1:102" ht="13.5" customHeight="1">
      <c r="A12" s="454"/>
      <c r="B12" s="461"/>
      <c r="C12" s="461"/>
      <c r="D12" s="461"/>
      <c r="E12" s="461"/>
      <c r="F12" s="461"/>
      <c r="G12" s="475"/>
      <c r="H12" s="478"/>
      <c r="I12" s="478"/>
      <c r="J12" s="478"/>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351"/>
      <c r="AQ12" s="453"/>
      <c r="AR12" s="463" t="s">
        <v>362</v>
      </c>
      <c r="AS12" s="463"/>
      <c r="AT12" s="463"/>
      <c r="AU12" s="463"/>
      <c r="AV12" s="463"/>
      <c r="AW12" s="474"/>
      <c r="AX12" s="550"/>
      <c r="AY12" s="550"/>
      <c r="AZ12" s="550"/>
      <c r="BA12" s="550"/>
      <c r="BB12" s="550"/>
      <c r="BC12" s="550"/>
      <c r="BD12" s="550"/>
      <c r="BE12" s="550"/>
      <c r="BF12" s="550"/>
      <c r="BG12" s="550"/>
      <c r="BH12" s="550"/>
      <c r="BI12" s="550"/>
      <c r="BJ12" s="550"/>
      <c r="BK12" s="550"/>
      <c r="BL12" s="550"/>
      <c r="BM12" s="550"/>
      <c r="BN12" s="550"/>
      <c r="BO12" s="550"/>
      <c r="BP12" s="550"/>
      <c r="BQ12" s="550"/>
      <c r="BR12" s="550"/>
      <c r="BS12" s="550"/>
      <c r="BT12" s="550"/>
      <c r="BU12" s="550"/>
      <c r="BV12" s="550"/>
      <c r="BW12" s="550"/>
      <c r="BX12" s="550"/>
      <c r="BY12" s="550"/>
      <c r="BZ12" s="550"/>
      <c r="CA12" s="550"/>
      <c r="CB12" s="550"/>
      <c r="CC12" s="550"/>
      <c r="CD12" s="550"/>
      <c r="CE12" s="550"/>
      <c r="CF12" s="457"/>
      <c r="CG12" s="457"/>
    </row>
    <row r="13" spans="1:102" ht="13.5" customHeight="1">
      <c r="A13" s="454"/>
      <c r="B13" s="461"/>
      <c r="C13" s="461"/>
      <c r="D13" s="461"/>
      <c r="E13" s="461"/>
      <c r="F13" s="461"/>
      <c r="G13" s="475"/>
      <c r="H13" s="479"/>
      <c r="I13" s="479"/>
      <c r="J13" s="479"/>
      <c r="K13" s="479"/>
      <c r="L13" s="479"/>
      <c r="M13" s="479"/>
      <c r="N13" s="479"/>
      <c r="O13" s="508" t="s">
        <v>363</v>
      </c>
      <c r="P13" s="508"/>
      <c r="Q13" s="508"/>
      <c r="R13" s="513" t="s">
        <v>238</v>
      </c>
      <c r="S13" s="513"/>
      <c r="T13" s="519" t="s">
        <v>366</v>
      </c>
      <c r="U13" s="519"/>
      <c r="V13" s="519"/>
      <c r="W13" s="526" t="s">
        <v>264</v>
      </c>
      <c r="X13" s="526"/>
      <c r="Y13" s="526"/>
      <c r="Z13" s="526"/>
      <c r="AA13" s="526"/>
      <c r="AB13" s="526"/>
      <c r="AC13" s="526"/>
      <c r="AD13" s="526"/>
      <c r="AE13" s="534" t="s">
        <v>307</v>
      </c>
      <c r="AF13" s="535"/>
      <c r="AG13" s="535"/>
      <c r="AH13" s="535"/>
      <c r="AI13" s="535"/>
      <c r="AJ13" s="535"/>
      <c r="AK13" s="535"/>
      <c r="AL13" s="535"/>
      <c r="AM13" s="535"/>
      <c r="AN13" s="535"/>
      <c r="AO13" s="535"/>
      <c r="AQ13" s="454"/>
      <c r="AR13" s="463"/>
      <c r="AS13" s="463"/>
      <c r="AT13" s="463"/>
      <c r="AU13" s="463"/>
      <c r="AV13" s="463"/>
      <c r="AW13" s="475"/>
      <c r="AX13" s="551"/>
      <c r="AY13" s="551"/>
      <c r="AZ13" s="551"/>
      <c r="BA13" s="551"/>
      <c r="BB13" s="551"/>
      <c r="BC13" s="551"/>
      <c r="BD13" s="551"/>
      <c r="BE13" s="551"/>
      <c r="BF13" s="551"/>
      <c r="BG13" s="551"/>
      <c r="BH13" s="551"/>
      <c r="BI13" s="551"/>
      <c r="BJ13" s="551"/>
      <c r="BK13" s="551"/>
      <c r="BL13" s="551"/>
      <c r="BM13" s="551"/>
      <c r="BN13" s="551"/>
      <c r="BO13" s="551"/>
      <c r="BP13" s="551"/>
      <c r="BQ13" s="551"/>
      <c r="BR13" s="551"/>
      <c r="BS13" s="551"/>
      <c r="BT13" s="551"/>
      <c r="BU13" s="551"/>
      <c r="BV13" s="551"/>
      <c r="BW13" s="551"/>
      <c r="BX13" s="551"/>
      <c r="BY13" s="551"/>
      <c r="BZ13" s="551"/>
      <c r="CA13" s="551"/>
      <c r="CB13" s="551"/>
      <c r="CC13" s="551"/>
      <c r="CD13" s="551"/>
      <c r="CE13" s="551"/>
      <c r="CF13" s="457"/>
      <c r="CG13" s="562" t="s">
        <v>198</v>
      </c>
      <c r="CH13" s="562"/>
      <c r="CI13" s="562"/>
      <c r="CJ13" s="562"/>
      <c r="CK13" s="562"/>
      <c r="CL13" s="562"/>
      <c r="CM13" s="562"/>
      <c r="CN13" s="562"/>
      <c r="CO13" s="562"/>
      <c r="CP13" s="562"/>
      <c r="CQ13" s="562"/>
      <c r="CR13" s="562"/>
      <c r="CS13" s="562"/>
      <c r="CT13" s="562"/>
      <c r="CU13" s="562"/>
      <c r="CV13" s="562"/>
      <c r="CW13" s="562"/>
      <c r="CX13" s="562"/>
    </row>
    <row r="14" spans="1:102" ht="13.5" customHeight="1">
      <c r="A14" s="454"/>
      <c r="B14" s="461"/>
      <c r="C14" s="461"/>
      <c r="D14" s="461"/>
      <c r="E14" s="461"/>
      <c r="F14" s="461"/>
      <c r="G14" s="475"/>
      <c r="H14" s="479"/>
      <c r="I14" s="479"/>
      <c r="J14" s="479"/>
      <c r="K14" s="479"/>
      <c r="L14" s="479"/>
      <c r="M14" s="479"/>
      <c r="N14" s="479"/>
      <c r="O14" s="508"/>
      <c r="P14" s="508"/>
      <c r="Q14" s="508"/>
      <c r="R14" s="514" t="s">
        <v>367</v>
      </c>
      <c r="S14" s="514"/>
      <c r="T14" s="520" t="s">
        <v>369</v>
      </c>
      <c r="U14" s="520"/>
      <c r="V14" s="520"/>
      <c r="W14" s="526"/>
      <c r="X14" s="526"/>
      <c r="Y14" s="526"/>
      <c r="Z14" s="526"/>
      <c r="AA14" s="526"/>
      <c r="AB14" s="526"/>
      <c r="AC14" s="526"/>
      <c r="AD14" s="526"/>
      <c r="AE14" s="534"/>
      <c r="AF14" s="535"/>
      <c r="AG14" s="535"/>
      <c r="AH14" s="535"/>
      <c r="AI14" s="535"/>
      <c r="AJ14" s="535"/>
      <c r="AK14" s="535"/>
      <c r="AL14" s="535"/>
      <c r="AM14" s="535"/>
      <c r="AN14" s="535"/>
      <c r="AO14" s="535"/>
      <c r="AQ14" s="455"/>
      <c r="AR14" s="463"/>
      <c r="AS14" s="463"/>
      <c r="AT14" s="463"/>
      <c r="AU14" s="463"/>
      <c r="AV14" s="463"/>
      <c r="AW14" s="476"/>
      <c r="AX14" s="551"/>
      <c r="AY14" s="551"/>
      <c r="AZ14" s="551"/>
      <c r="BA14" s="551"/>
      <c r="BB14" s="551"/>
      <c r="BC14" s="551"/>
      <c r="BD14" s="551"/>
      <c r="BE14" s="551"/>
      <c r="BF14" s="551"/>
      <c r="BG14" s="551"/>
      <c r="BH14" s="551"/>
      <c r="BI14" s="551"/>
      <c r="BJ14" s="551"/>
      <c r="BK14" s="551"/>
      <c r="BL14" s="551"/>
      <c r="BM14" s="551"/>
      <c r="BN14" s="551"/>
      <c r="BO14" s="551"/>
      <c r="BP14" s="551"/>
      <c r="BQ14" s="551"/>
      <c r="BR14" s="551"/>
      <c r="BS14" s="551"/>
      <c r="BT14" s="551"/>
      <c r="BU14" s="551"/>
      <c r="BV14" s="551"/>
      <c r="BW14" s="551"/>
      <c r="BX14" s="551"/>
      <c r="BY14" s="551"/>
      <c r="BZ14" s="551"/>
      <c r="CA14" s="551"/>
      <c r="CB14" s="551"/>
      <c r="CC14" s="551"/>
      <c r="CD14" s="551"/>
      <c r="CE14" s="551"/>
      <c r="CF14" s="457"/>
      <c r="CG14" s="562"/>
      <c r="CH14" s="562"/>
      <c r="CI14" s="562"/>
      <c r="CJ14" s="562"/>
      <c r="CK14" s="562"/>
      <c r="CL14" s="562"/>
      <c r="CM14" s="562"/>
      <c r="CN14" s="562"/>
      <c r="CO14" s="562"/>
      <c r="CP14" s="562"/>
      <c r="CQ14" s="562"/>
      <c r="CR14" s="562"/>
      <c r="CS14" s="562"/>
      <c r="CT14" s="562"/>
      <c r="CU14" s="562"/>
      <c r="CV14" s="562"/>
      <c r="CW14" s="562"/>
      <c r="CX14" s="562"/>
    </row>
    <row r="15" spans="1:102" ht="13.5" customHeight="1">
      <c r="A15" s="454"/>
      <c r="B15" s="461"/>
      <c r="C15" s="461"/>
      <c r="D15" s="461"/>
      <c r="E15" s="461"/>
      <c r="F15" s="461"/>
      <c r="G15" s="475"/>
      <c r="H15" s="479"/>
      <c r="I15" s="479"/>
      <c r="J15" s="479"/>
      <c r="K15" s="479"/>
      <c r="L15" s="479"/>
      <c r="M15" s="479"/>
      <c r="N15" s="479"/>
      <c r="O15" s="508" t="s">
        <v>363</v>
      </c>
      <c r="P15" s="508"/>
      <c r="Q15" s="508"/>
      <c r="R15" s="513" t="s">
        <v>238</v>
      </c>
      <c r="S15" s="513"/>
      <c r="T15" s="519" t="s">
        <v>366</v>
      </c>
      <c r="U15" s="519"/>
      <c r="V15" s="519"/>
      <c r="W15" s="526" t="s">
        <v>264</v>
      </c>
      <c r="X15" s="526"/>
      <c r="Y15" s="526"/>
      <c r="Z15" s="526"/>
      <c r="AA15" s="526"/>
      <c r="AB15" s="526"/>
      <c r="AC15" s="526"/>
      <c r="AD15" s="526"/>
      <c r="AE15" s="534" t="s">
        <v>307</v>
      </c>
      <c r="AF15" s="535"/>
      <c r="AG15" s="535"/>
      <c r="AH15" s="535"/>
      <c r="AI15" s="535"/>
      <c r="AJ15" s="535"/>
      <c r="AK15" s="535"/>
      <c r="AL15" s="535"/>
      <c r="AM15" s="535"/>
      <c r="AN15" s="535"/>
      <c r="AO15" s="535"/>
      <c r="AQ15" s="453"/>
      <c r="AR15" s="464" t="s">
        <v>372</v>
      </c>
      <c r="AS15" s="464"/>
      <c r="AT15" s="464"/>
      <c r="AU15" s="464"/>
      <c r="AV15" s="464"/>
      <c r="AW15" s="474"/>
      <c r="AX15" s="484"/>
      <c r="AY15" s="487" t="s">
        <v>373</v>
      </c>
      <c r="AZ15" s="487"/>
      <c r="BA15" s="555"/>
      <c r="BB15" s="555"/>
      <c r="BC15" s="555"/>
      <c r="BD15" s="555"/>
      <c r="BE15" s="555"/>
      <c r="BF15" s="555"/>
      <c r="BG15" s="555"/>
      <c r="BH15" s="555"/>
      <c r="BI15" s="555"/>
      <c r="BJ15" s="555"/>
      <c r="BK15" s="487"/>
      <c r="BL15" s="453"/>
      <c r="BM15" s="464" t="s">
        <v>14</v>
      </c>
      <c r="BN15" s="464"/>
      <c r="BO15" s="464"/>
      <c r="BP15" s="464"/>
      <c r="BQ15" s="464"/>
      <c r="BR15" s="474"/>
      <c r="BS15" s="535"/>
      <c r="BT15" s="535"/>
      <c r="BU15" s="535"/>
      <c r="BV15" s="535"/>
      <c r="BW15" s="535"/>
      <c r="BX15" s="535"/>
      <c r="BY15" s="535"/>
      <c r="BZ15" s="535"/>
      <c r="CA15" s="535"/>
      <c r="CB15" s="535"/>
      <c r="CC15" s="535"/>
      <c r="CD15" s="535"/>
      <c r="CE15" s="535"/>
      <c r="CF15" s="457"/>
      <c r="CG15" s="457"/>
    </row>
    <row r="16" spans="1:102" ht="13.5" customHeight="1">
      <c r="A16" s="455"/>
      <c r="B16" s="461"/>
      <c r="C16" s="461"/>
      <c r="D16" s="461"/>
      <c r="E16" s="461"/>
      <c r="F16" s="461"/>
      <c r="G16" s="476"/>
      <c r="H16" s="479"/>
      <c r="I16" s="479"/>
      <c r="J16" s="479"/>
      <c r="K16" s="479"/>
      <c r="L16" s="479"/>
      <c r="M16" s="479"/>
      <c r="N16" s="479"/>
      <c r="O16" s="508"/>
      <c r="P16" s="508"/>
      <c r="Q16" s="508"/>
      <c r="R16" s="514" t="s">
        <v>367</v>
      </c>
      <c r="S16" s="514"/>
      <c r="T16" s="520" t="s">
        <v>369</v>
      </c>
      <c r="U16" s="520"/>
      <c r="V16" s="520"/>
      <c r="W16" s="526"/>
      <c r="X16" s="526"/>
      <c r="Y16" s="526"/>
      <c r="Z16" s="526"/>
      <c r="AA16" s="526"/>
      <c r="AB16" s="526"/>
      <c r="AC16" s="526"/>
      <c r="AD16" s="526"/>
      <c r="AE16" s="534"/>
      <c r="AF16" s="535"/>
      <c r="AG16" s="535"/>
      <c r="AH16" s="535"/>
      <c r="AI16" s="535"/>
      <c r="AJ16" s="535"/>
      <c r="AK16" s="535"/>
      <c r="AL16" s="535"/>
      <c r="AM16" s="535"/>
      <c r="AN16" s="535"/>
      <c r="AO16" s="535"/>
      <c r="AQ16" s="454"/>
      <c r="AR16" s="464"/>
      <c r="AS16" s="464"/>
      <c r="AT16" s="464"/>
      <c r="AU16" s="464"/>
      <c r="AV16" s="464"/>
      <c r="AW16" s="475"/>
      <c r="AX16" s="485"/>
      <c r="AY16" s="494"/>
      <c r="AZ16" s="494"/>
      <c r="BA16" s="494"/>
      <c r="BB16" s="494"/>
      <c r="BC16" s="494"/>
      <c r="BD16" s="494"/>
      <c r="BE16" s="494"/>
      <c r="BF16" s="494"/>
      <c r="BG16" s="494"/>
      <c r="BH16" s="494"/>
      <c r="BI16" s="494"/>
      <c r="BJ16" s="494"/>
      <c r="BK16" s="494"/>
      <c r="BL16" s="454"/>
      <c r="BM16" s="464"/>
      <c r="BN16" s="464"/>
      <c r="BO16" s="464"/>
      <c r="BP16" s="464"/>
      <c r="BQ16" s="464"/>
      <c r="BR16" s="475"/>
      <c r="BS16" s="535"/>
      <c r="BT16" s="535"/>
      <c r="BU16" s="535"/>
      <c r="BV16" s="535"/>
      <c r="BW16" s="535"/>
      <c r="BX16" s="535"/>
      <c r="BY16" s="535"/>
      <c r="BZ16" s="535"/>
      <c r="CA16" s="535"/>
      <c r="CB16" s="535"/>
      <c r="CC16" s="535"/>
      <c r="CD16" s="535"/>
      <c r="CE16" s="535"/>
      <c r="CF16" s="457"/>
      <c r="CG16" s="457"/>
    </row>
    <row r="17" spans="1:85" ht="13.5" customHeight="1">
      <c r="A17" s="456"/>
      <c r="B17" s="462"/>
      <c r="C17" s="462"/>
      <c r="D17" s="462"/>
      <c r="E17" s="462"/>
      <c r="F17" s="462"/>
      <c r="G17" s="456"/>
      <c r="H17" s="456"/>
      <c r="I17" s="456"/>
      <c r="J17" s="456"/>
      <c r="K17" s="456"/>
      <c r="L17" s="456"/>
      <c r="M17" s="456"/>
      <c r="N17" s="456"/>
      <c r="O17" s="456"/>
      <c r="P17" s="456"/>
      <c r="Q17" s="456"/>
      <c r="R17" s="456"/>
      <c r="S17" s="456"/>
      <c r="T17" s="456"/>
      <c r="U17" s="456"/>
      <c r="V17" s="456"/>
      <c r="W17" s="456"/>
      <c r="X17" s="456"/>
      <c r="Y17" s="456"/>
      <c r="Z17" s="456"/>
      <c r="AA17" s="456"/>
      <c r="AB17" s="456"/>
      <c r="AC17" s="456"/>
      <c r="AD17" s="456"/>
      <c r="AE17" s="456"/>
      <c r="AF17" s="456"/>
      <c r="AG17" s="456"/>
      <c r="AH17" s="456"/>
      <c r="AI17" s="456"/>
      <c r="AJ17" s="456"/>
      <c r="AK17" s="456"/>
      <c r="AL17" s="456"/>
      <c r="AM17" s="456"/>
      <c r="AN17" s="456"/>
      <c r="AO17" s="456"/>
      <c r="AQ17" s="455"/>
      <c r="AR17" s="464"/>
      <c r="AS17" s="464"/>
      <c r="AT17" s="464"/>
      <c r="AU17" s="464"/>
      <c r="AV17" s="464"/>
      <c r="AW17" s="476"/>
      <c r="AX17" s="486"/>
      <c r="AY17" s="495" t="s">
        <v>375</v>
      </c>
      <c r="AZ17" s="495"/>
      <c r="BA17" s="556"/>
      <c r="BB17" s="556"/>
      <c r="BC17" s="556"/>
      <c r="BD17" s="556"/>
      <c r="BE17" s="556"/>
      <c r="BF17" s="556"/>
      <c r="BG17" s="556"/>
      <c r="BH17" s="556"/>
      <c r="BI17" s="556"/>
      <c r="BJ17" s="556"/>
      <c r="BK17" s="495"/>
      <c r="BL17" s="455"/>
      <c r="BM17" s="464"/>
      <c r="BN17" s="464"/>
      <c r="BO17" s="464"/>
      <c r="BP17" s="464"/>
      <c r="BQ17" s="464"/>
      <c r="BR17" s="476"/>
      <c r="BS17" s="535"/>
      <c r="BT17" s="535"/>
      <c r="BU17" s="535"/>
      <c r="BV17" s="535"/>
      <c r="BW17" s="535"/>
      <c r="BX17" s="535"/>
      <c r="BY17" s="535"/>
      <c r="BZ17" s="535"/>
      <c r="CA17" s="535"/>
      <c r="CB17" s="535"/>
      <c r="CC17" s="535"/>
      <c r="CD17" s="535"/>
      <c r="CE17" s="535"/>
      <c r="CF17" s="457"/>
      <c r="CG17" s="457"/>
    </row>
    <row r="18" spans="1:85" ht="15" customHeight="1">
      <c r="A18" s="453"/>
      <c r="B18" s="463" t="s">
        <v>362</v>
      </c>
      <c r="C18" s="463"/>
      <c r="D18" s="463"/>
      <c r="E18" s="463"/>
      <c r="F18" s="463"/>
      <c r="G18" s="474"/>
      <c r="H18" s="480" t="str">
        <f>'入力表(工事・業務）'!E7</f>
        <v>○○○○○○○○工事</v>
      </c>
      <c r="I18" s="480"/>
      <c r="J18" s="480"/>
      <c r="K18" s="480"/>
      <c r="L18" s="480"/>
      <c r="M18" s="480"/>
      <c r="N18" s="480"/>
      <c r="O18" s="480"/>
      <c r="P18" s="480"/>
      <c r="Q18" s="480"/>
      <c r="R18" s="480"/>
      <c r="S18" s="480"/>
      <c r="T18" s="480"/>
      <c r="U18" s="480"/>
      <c r="V18" s="480"/>
      <c r="W18" s="480"/>
      <c r="X18" s="480"/>
      <c r="Y18" s="480"/>
      <c r="Z18" s="480"/>
      <c r="AA18" s="480"/>
      <c r="AB18" s="480"/>
      <c r="AC18" s="480"/>
      <c r="AD18" s="480"/>
      <c r="AE18" s="480"/>
      <c r="AF18" s="480"/>
      <c r="AG18" s="480"/>
      <c r="AH18" s="480"/>
      <c r="AI18" s="480"/>
      <c r="AJ18" s="480"/>
      <c r="AK18" s="480"/>
      <c r="AL18" s="480"/>
      <c r="AM18" s="480"/>
      <c r="AN18" s="480"/>
      <c r="AO18" s="480"/>
      <c r="AQ18" s="501"/>
      <c r="AR18" s="501"/>
      <c r="AS18" s="501"/>
      <c r="AT18" s="501"/>
      <c r="AU18" s="501"/>
      <c r="AV18" s="501"/>
      <c r="AW18" s="501"/>
      <c r="AX18" s="501"/>
      <c r="AY18" s="501"/>
      <c r="AZ18" s="501"/>
      <c r="BA18" s="501"/>
      <c r="BB18" s="501"/>
      <c r="BC18" s="501"/>
      <c r="BD18" s="501"/>
      <c r="BE18" s="501"/>
      <c r="BF18" s="501"/>
      <c r="BG18" s="501"/>
      <c r="BH18" s="501"/>
      <c r="BI18" s="501"/>
      <c r="BJ18" s="501"/>
      <c r="BK18" s="501"/>
      <c r="BL18" s="501"/>
      <c r="BM18" s="501"/>
      <c r="BN18" s="501"/>
      <c r="BO18" s="501"/>
      <c r="BP18" s="501"/>
      <c r="BQ18" s="501"/>
      <c r="BR18" s="501"/>
      <c r="BS18" s="501"/>
      <c r="BT18" s="501"/>
      <c r="BU18" s="501"/>
      <c r="BV18" s="501"/>
      <c r="BW18" s="501"/>
      <c r="BX18" s="501"/>
      <c r="BY18" s="501"/>
      <c r="BZ18" s="501"/>
      <c r="CA18" s="501"/>
      <c r="CB18" s="501"/>
      <c r="CC18" s="501"/>
      <c r="CD18" s="501"/>
      <c r="CE18" s="501"/>
      <c r="CF18" s="457"/>
      <c r="CG18" s="457"/>
    </row>
    <row r="19" spans="1:85" ht="13.5" customHeight="1">
      <c r="A19" s="454"/>
      <c r="B19" s="463"/>
      <c r="C19" s="463"/>
      <c r="D19" s="463"/>
      <c r="E19" s="463"/>
      <c r="F19" s="463"/>
      <c r="G19" s="475"/>
      <c r="H19" s="481"/>
      <c r="I19" s="481"/>
      <c r="J19" s="481"/>
      <c r="K19" s="481"/>
      <c r="L19" s="481"/>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Q19" s="453"/>
      <c r="AR19" s="461" t="s">
        <v>71</v>
      </c>
      <c r="AS19" s="461"/>
      <c r="AT19" s="461"/>
      <c r="AU19" s="461"/>
      <c r="AV19" s="461"/>
      <c r="AW19" s="474"/>
      <c r="AX19" s="478" t="s">
        <v>51</v>
      </c>
      <c r="AY19" s="478"/>
      <c r="AZ19" s="478"/>
      <c r="BA19" s="478"/>
      <c r="BB19" s="478"/>
      <c r="BC19" s="478"/>
      <c r="BD19" s="478"/>
      <c r="BE19" s="478"/>
      <c r="BF19" s="478"/>
      <c r="BG19" s="478"/>
      <c r="BH19" s="478" t="s">
        <v>358</v>
      </c>
      <c r="BI19" s="478"/>
      <c r="BJ19" s="478"/>
      <c r="BK19" s="478"/>
      <c r="BL19" s="478"/>
      <c r="BM19" s="478"/>
      <c r="BN19" s="478"/>
      <c r="BO19" s="478"/>
      <c r="BP19" s="478"/>
      <c r="BQ19" s="478"/>
      <c r="BR19" s="478"/>
      <c r="BS19" s="478"/>
      <c r="BT19" s="478"/>
      <c r="BU19" s="478"/>
      <c r="BV19" s="478" t="s">
        <v>360</v>
      </c>
      <c r="BW19" s="478"/>
      <c r="BX19" s="478"/>
      <c r="BY19" s="478"/>
      <c r="BZ19" s="478"/>
      <c r="CA19" s="478"/>
      <c r="CB19" s="478"/>
      <c r="CC19" s="478"/>
      <c r="CD19" s="478"/>
      <c r="CE19" s="478"/>
      <c r="CF19" s="457"/>
      <c r="CG19" s="457"/>
    </row>
    <row r="20" spans="1:85" ht="15" customHeight="1">
      <c r="A20" s="455"/>
      <c r="B20" s="463"/>
      <c r="C20" s="463"/>
      <c r="D20" s="463"/>
      <c r="E20" s="463"/>
      <c r="F20" s="463"/>
      <c r="G20" s="476"/>
      <c r="H20" s="481"/>
      <c r="I20" s="481"/>
      <c r="J20" s="481"/>
      <c r="K20" s="481"/>
      <c r="L20" s="481"/>
      <c r="M20" s="481"/>
      <c r="N20" s="481"/>
      <c r="O20" s="481"/>
      <c r="P20" s="481"/>
      <c r="Q20" s="481"/>
      <c r="R20" s="481"/>
      <c r="S20" s="481"/>
      <c r="T20" s="481"/>
      <c r="U20" s="481"/>
      <c r="V20" s="481"/>
      <c r="W20" s="481"/>
      <c r="X20" s="481"/>
      <c r="Y20" s="481"/>
      <c r="Z20" s="481"/>
      <c r="AA20" s="481"/>
      <c r="AB20" s="481"/>
      <c r="AC20" s="481"/>
      <c r="AD20" s="481"/>
      <c r="AE20" s="481"/>
      <c r="AF20" s="481"/>
      <c r="AG20" s="481"/>
      <c r="AH20" s="481"/>
      <c r="AI20" s="481"/>
      <c r="AJ20" s="481"/>
      <c r="AK20" s="481"/>
      <c r="AL20" s="481"/>
      <c r="AM20" s="481"/>
      <c r="AN20" s="481"/>
      <c r="AO20" s="481"/>
      <c r="AQ20" s="454"/>
      <c r="AR20" s="461"/>
      <c r="AS20" s="461"/>
      <c r="AT20" s="461"/>
      <c r="AU20" s="461"/>
      <c r="AV20" s="461"/>
      <c r="AW20" s="475"/>
      <c r="AX20" s="478"/>
      <c r="AY20" s="478"/>
      <c r="AZ20" s="478"/>
      <c r="BA20" s="478"/>
      <c r="BB20" s="478"/>
      <c r="BC20" s="478"/>
      <c r="BD20" s="478"/>
      <c r="BE20" s="478"/>
      <c r="BF20" s="478"/>
      <c r="BG20" s="478"/>
      <c r="BH20" s="478"/>
      <c r="BI20" s="478"/>
      <c r="BJ20" s="478"/>
      <c r="BK20" s="478"/>
      <c r="BL20" s="478"/>
      <c r="BM20" s="478"/>
      <c r="BN20" s="478"/>
      <c r="BO20" s="478"/>
      <c r="BP20" s="478"/>
      <c r="BQ20" s="478"/>
      <c r="BR20" s="478"/>
      <c r="BS20" s="478"/>
      <c r="BT20" s="478"/>
      <c r="BU20" s="478"/>
      <c r="BV20" s="478"/>
      <c r="BW20" s="478"/>
      <c r="BX20" s="478"/>
      <c r="BY20" s="478"/>
      <c r="BZ20" s="478"/>
      <c r="CA20" s="478"/>
      <c r="CB20" s="478"/>
      <c r="CC20" s="478"/>
      <c r="CD20" s="478"/>
      <c r="CE20" s="478"/>
      <c r="CF20" s="457"/>
      <c r="CG20" s="457"/>
    </row>
    <row r="21" spans="1:85" ht="13.5" customHeight="1">
      <c r="A21" s="453"/>
      <c r="B21" s="463" t="s">
        <v>376</v>
      </c>
      <c r="C21" s="463"/>
      <c r="D21" s="463"/>
      <c r="E21" s="463"/>
      <c r="F21" s="463"/>
      <c r="G21" s="474"/>
      <c r="H21" s="482" t="str">
        <f>'入力表(工事・業務）'!J4</f>
        <v>魚津市長</v>
      </c>
      <c r="I21" s="482"/>
      <c r="J21" s="482"/>
      <c r="K21" s="482"/>
      <c r="L21" s="482"/>
      <c r="M21" s="482"/>
      <c r="N21" s="505" t="str">
        <f>'入力表(工事・業務）'!J5</f>
        <v>村椿　　晃</v>
      </c>
      <c r="O21" s="505"/>
      <c r="P21" s="505"/>
      <c r="Q21" s="505"/>
      <c r="R21" s="505"/>
      <c r="S21" s="517"/>
      <c r="T21" s="517"/>
      <c r="U21" s="517"/>
      <c r="V21" s="517"/>
      <c r="W21" s="517"/>
      <c r="X21" s="517"/>
      <c r="Y21" s="517"/>
      <c r="Z21" s="517"/>
      <c r="AA21" s="517"/>
      <c r="AB21" s="517"/>
      <c r="AC21" s="517"/>
      <c r="AD21" s="517"/>
      <c r="AE21" s="517"/>
      <c r="AF21" s="517"/>
      <c r="AG21" s="517"/>
      <c r="AH21" s="517"/>
      <c r="AI21" s="517"/>
      <c r="AJ21" s="517"/>
      <c r="AK21" s="517"/>
      <c r="AL21" s="517"/>
      <c r="AM21" s="517"/>
      <c r="AN21" s="517"/>
      <c r="AO21" s="538"/>
      <c r="AP21" s="541"/>
      <c r="AQ21" s="454"/>
      <c r="AR21" s="461"/>
      <c r="AS21" s="461"/>
      <c r="AT21" s="461"/>
      <c r="AU21" s="461"/>
      <c r="AV21" s="461"/>
      <c r="AW21" s="475"/>
      <c r="AX21" s="479"/>
      <c r="AY21" s="479"/>
      <c r="AZ21" s="479"/>
      <c r="BA21" s="479"/>
      <c r="BB21" s="479"/>
      <c r="BC21" s="479"/>
      <c r="BD21" s="479"/>
      <c r="BE21" s="508" t="s">
        <v>363</v>
      </c>
      <c r="BF21" s="508"/>
      <c r="BG21" s="508"/>
      <c r="BH21" s="513" t="s">
        <v>238</v>
      </c>
      <c r="BI21" s="513"/>
      <c r="BJ21" s="519" t="s">
        <v>366</v>
      </c>
      <c r="BK21" s="519"/>
      <c r="BL21" s="519"/>
      <c r="BM21" s="526" t="s">
        <v>264</v>
      </c>
      <c r="BN21" s="526"/>
      <c r="BO21" s="526"/>
      <c r="BP21" s="526"/>
      <c r="BQ21" s="526"/>
      <c r="BR21" s="526"/>
      <c r="BS21" s="526"/>
      <c r="BT21" s="526"/>
      <c r="BU21" s="534" t="s">
        <v>307</v>
      </c>
      <c r="BV21" s="535"/>
      <c r="BW21" s="535"/>
      <c r="BX21" s="535"/>
      <c r="BY21" s="535"/>
      <c r="BZ21" s="535"/>
      <c r="CA21" s="535"/>
      <c r="CB21" s="535"/>
      <c r="CC21" s="535"/>
      <c r="CD21" s="535"/>
      <c r="CE21" s="535"/>
      <c r="CF21" s="457"/>
      <c r="CG21" s="457"/>
    </row>
    <row r="22" spans="1:85" ht="13.5" customHeight="1">
      <c r="A22" s="454"/>
      <c r="B22" s="463"/>
      <c r="C22" s="463"/>
      <c r="D22" s="463"/>
      <c r="E22" s="463"/>
      <c r="F22" s="463"/>
      <c r="G22" s="475"/>
      <c r="H22" s="482"/>
      <c r="I22" s="482"/>
      <c r="J22" s="482"/>
      <c r="K22" s="482"/>
      <c r="L22" s="482"/>
      <c r="M22" s="482"/>
      <c r="N22" s="505"/>
      <c r="O22" s="505"/>
      <c r="P22" s="505"/>
      <c r="Q22" s="505"/>
      <c r="R22" s="505"/>
      <c r="S22" s="518"/>
      <c r="T22" s="518"/>
      <c r="U22" s="518"/>
      <c r="V22" s="518"/>
      <c r="W22" s="518"/>
      <c r="X22" s="518"/>
      <c r="Y22" s="518"/>
      <c r="Z22" s="518"/>
      <c r="AA22" s="518"/>
      <c r="AB22" s="518"/>
      <c r="AC22" s="518"/>
      <c r="AD22" s="518"/>
      <c r="AE22" s="518"/>
      <c r="AF22" s="518"/>
      <c r="AG22" s="518"/>
      <c r="AH22" s="518"/>
      <c r="AI22" s="518"/>
      <c r="AJ22" s="518"/>
      <c r="AK22" s="518"/>
      <c r="AL22" s="518"/>
      <c r="AM22" s="518"/>
      <c r="AN22" s="518"/>
      <c r="AO22" s="539"/>
      <c r="AP22" s="541"/>
      <c r="AQ22" s="454"/>
      <c r="AR22" s="461"/>
      <c r="AS22" s="461"/>
      <c r="AT22" s="461"/>
      <c r="AU22" s="461"/>
      <c r="AV22" s="461"/>
      <c r="AW22" s="475"/>
      <c r="AX22" s="479"/>
      <c r="AY22" s="479"/>
      <c r="AZ22" s="479"/>
      <c r="BA22" s="479"/>
      <c r="BB22" s="479"/>
      <c r="BC22" s="479"/>
      <c r="BD22" s="479"/>
      <c r="BE22" s="508"/>
      <c r="BF22" s="508"/>
      <c r="BG22" s="508"/>
      <c r="BH22" s="514" t="s">
        <v>367</v>
      </c>
      <c r="BI22" s="514"/>
      <c r="BJ22" s="520" t="s">
        <v>369</v>
      </c>
      <c r="BK22" s="520"/>
      <c r="BL22" s="520"/>
      <c r="BM22" s="526"/>
      <c r="BN22" s="526"/>
      <c r="BO22" s="526"/>
      <c r="BP22" s="526"/>
      <c r="BQ22" s="526"/>
      <c r="BR22" s="526"/>
      <c r="BS22" s="526"/>
      <c r="BT22" s="526"/>
      <c r="BU22" s="534"/>
      <c r="BV22" s="535"/>
      <c r="BW22" s="535"/>
      <c r="BX22" s="535"/>
      <c r="BY22" s="535"/>
      <c r="BZ22" s="535"/>
      <c r="CA22" s="535"/>
      <c r="CB22" s="535"/>
      <c r="CC22" s="535"/>
      <c r="CD22" s="535"/>
      <c r="CE22" s="535"/>
      <c r="CF22" s="457"/>
      <c r="CG22" s="457"/>
    </row>
    <row r="23" spans="1:85" ht="13.5" customHeight="1">
      <c r="A23" s="455"/>
      <c r="B23" s="463"/>
      <c r="C23" s="463"/>
      <c r="D23" s="463"/>
      <c r="E23" s="463"/>
      <c r="F23" s="463"/>
      <c r="G23" s="476"/>
      <c r="H23" s="483" t="s">
        <v>377</v>
      </c>
      <c r="I23" s="483"/>
      <c r="J23" s="483"/>
      <c r="K23" s="483"/>
      <c r="L23" s="483"/>
      <c r="M23" s="483"/>
      <c r="N23" s="483"/>
      <c r="O23" s="483"/>
      <c r="P23" s="483"/>
      <c r="Q23" s="483"/>
      <c r="R23" s="483"/>
      <c r="S23" s="483"/>
      <c r="T23" s="483"/>
      <c r="U23" s="483"/>
      <c r="V23" s="483"/>
      <c r="W23" s="483"/>
      <c r="X23" s="483"/>
      <c r="Y23" s="483"/>
      <c r="Z23" s="483"/>
      <c r="AA23" s="483"/>
      <c r="AB23" s="483"/>
      <c r="AC23" s="483"/>
      <c r="AD23" s="483"/>
      <c r="AE23" s="483"/>
      <c r="AF23" s="483"/>
      <c r="AG23" s="483"/>
      <c r="AH23" s="483"/>
      <c r="AI23" s="483"/>
      <c r="AJ23" s="483"/>
      <c r="AK23" s="483"/>
      <c r="AL23" s="483"/>
      <c r="AM23" s="483"/>
      <c r="AN23" s="483"/>
      <c r="AO23" s="483"/>
      <c r="AP23" s="541"/>
      <c r="AQ23" s="454"/>
      <c r="AR23" s="461"/>
      <c r="AS23" s="461"/>
      <c r="AT23" s="461"/>
      <c r="AU23" s="461"/>
      <c r="AV23" s="461"/>
      <c r="AW23" s="475"/>
      <c r="AX23" s="479"/>
      <c r="AY23" s="479"/>
      <c r="AZ23" s="479"/>
      <c r="BA23" s="479"/>
      <c r="BB23" s="479"/>
      <c r="BC23" s="479"/>
      <c r="BD23" s="479"/>
      <c r="BE23" s="508" t="s">
        <v>363</v>
      </c>
      <c r="BF23" s="508"/>
      <c r="BG23" s="508"/>
      <c r="BH23" s="513" t="s">
        <v>238</v>
      </c>
      <c r="BI23" s="513"/>
      <c r="BJ23" s="519" t="s">
        <v>366</v>
      </c>
      <c r="BK23" s="519"/>
      <c r="BL23" s="519"/>
      <c r="BM23" s="526" t="s">
        <v>264</v>
      </c>
      <c r="BN23" s="526"/>
      <c r="BO23" s="526"/>
      <c r="BP23" s="526"/>
      <c r="BQ23" s="526"/>
      <c r="BR23" s="526"/>
      <c r="BS23" s="526"/>
      <c r="BT23" s="526"/>
      <c r="BU23" s="534" t="s">
        <v>307</v>
      </c>
      <c r="BV23" s="535"/>
      <c r="BW23" s="535"/>
      <c r="BX23" s="535"/>
      <c r="BY23" s="535"/>
      <c r="BZ23" s="535"/>
      <c r="CA23" s="535"/>
      <c r="CB23" s="535"/>
      <c r="CC23" s="535"/>
      <c r="CD23" s="535"/>
      <c r="CE23" s="535"/>
      <c r="CF23" s="457"/>
      <c r="CG23" s="457"/>
    </row>
    <row r="24" spans="1:85" ht="13.5" customHeight="1">
      <c r="A24" s="454"/>
      <c r="B24" s="464" t="s">
        <v>372</v>
      </c>
      <c r="C24" s="464"/>
      <c r="D24" s="464"/>
      <c r="E24" s="464"/>
      <c r="F24" s="464"/>
      <c r="G24" s="475"/>
      <c r="H24" s="484"/>
      <c r="I24" s="487" t="s">
        <v>373</v>
      </c>
      <c r="J24" s="487"/>
      <c r="K24" s="499" t="str">
        <f>'入力表(工事・業務）'!E12</f>
        <v>令和７年６月２日</v>
      </c>
      <c r="L24" s="499"/>
      <c r="M24" s="499"/>
      <c r="N24" s="499"/>
      <c r="O24" s="499"/>
      <c r="P24" s="499"/>
      <c r="Q24" s="499"/>
      <c r="R24" s="499"/>
      <c r="S24" s="499"/>
      <c r="T24" s="499"/>
      <c r="U24" s="487"/>
      <c r="V24" s="523"/>
      <c r="W24" s="464" t="s">
        <v>14</v>
      </c>
      <c r="X24" s="464"/>
      <c r="Y24" s="464"/>
      <c r="Z24" s="464"/>
      <c r="AA24" s="464"/>
      <c r="AB24" s="474"/>
      <c r="AC24" s="532" t="str">
        <f>'入力表(工事・業務）'!E11</f>
        <v>令和７年６月１日</v>
      </c>
      <c r="AD24" s="532"/>
      <c r="AE24" s="532"/>
      <c r="AF24" s="532"/>
      <c r="AG24" s="532"/>
      <c r="AH24" s="532"/>
      <c r="AI24" s="532"/>
      <c r="AJ24" s="532"/>
      <c r="AK24" s="532"/>
      <c r="AL24" s="532"/>
      <c r="AM24" s="532"/>
      <c r="AN24" s="532"/>
      <c r="AO24" s="532"/>
      <c r="AP24" s="542"/>
      <c r="AQ24" s="455"/>
      <c r="AR24" s="461"/>
      <c r="AS24" s="461"/>
      <c r="AT24" s="461"/>
      <c r="AU24" s="461"/>
      <c r="AV24" s="461"/>
      <c r="AW24" s="476"/>
      <c r="AX24" s="479"/>
      <c r="AY24" s="479"/>
      <c r="AZ24" s="479"/>
      <c r="BA24" s="479"/>
      <c r="BB24" s="479"/>
      <c r="BC24" s="479"/>
      <c r="BD24" s="479"/>
      <c r="BE24" s="508"/>
      <c r="BF24" s="508"/>
      <c r="BG24" s="508"/>
      <c r="BH24" s="514" t="s">
        <v>367</v>
      </c>
      <c r="BI24" s="514"/>
      <c r="BJ24" s="520" t="s">
        <v>369</v>
      </c>
      <c r="BK24" s="520"/>
      <c r="BL24" s="520"/>
      <c r="BM24" s="526"/>
      <c r="BN24" s="526"/>
      <c r="BO24" s="526"/>
      <c r="BP24" s="526"/>
      <c r="BQ24" s="526"/>
      <c r="BR24" s="526"/>
      <c r="BS24" s="526"/>
      <c r="BT24" s="526"/>
      <c r="BU24" s="534"/>
      <c r="BV24" s="535"/>
      <c r="BW24" s="535"/>
      <c r="BX24" s="535"/>
      <c r="BY24" s="535"/>
      <c r="BZ24" s="535"/>
      <c r="CA24" s="535"/>
      <c r="CB24" s="535"/>
      <c r="CC24" s="535"/>
      <c r="CD24" s="535"/>
      <c r="CE24" s="535"/>
      <c r="CF24" s="457"/>
      <c r="CG24" s="457"/>
    </row>
    <row r="25" spans="1:85" ht="13.5" customHeight="1">
      <c r="A25" s="454"/>
      <c r="B25" s="464"/>
      <c r="C25" s="464"/>
      <c r="D25" s="464"/>
      <c r="E25" s="464"/>
      <c r="F25" s="464"/>
      <c r="G25" s="475"/>
      <c r="H25" s="485"/>
      <c r="I25" s="494"/>
      <c r="J25" s="494"/>
      <c r="K25" s="494"/>
      <c r="L25" s="494"/>
      <c r="M25" s="494"/>
      <c r="N25" s="494"/>
      <c r="O25" s="494"/>
      <c r="P25" s="494"/>
      <c r="Q25" s="494"/>
      <c r="R25" s="494"/>
      <c r="S25" s="494"/>
      <c r="T25" s="494"/>
      <c r="U25" s="494"/>
      <c r="V25" s="524"/>
      <c r="W25" s="464"/>
      <c r="X25" s="464"/>
      <c r="Y25" s="464"/>
      <c r="Z25" s="464"/>
      <c r="AA25" s="464"/>
      <c r="AB25" s="475"/>
      <c r="AC25" s="532"/>
      <c r="AD25" s="532"/>
      <c r="AE25" s="532"/>
      <c r="AF25" s="532"/>
      <c r="AG25" s="532"/>
      <c r="AH25" s="532"/>
      <c r="AI25" s="532"/>
      <c r="AJ25" s="532"/>
      <c r="AK25" s="532"/>
      <c r="AL25" s="532"/>
      <c r="AM25" s="532"/>
      <c r="AN25" s="532"/>
      <c r="AO25" s="532"/>
      <c r="AP25" s="542"/>
      <c r="CF25" s="457"/>
      <c r="CG25" s="457"/>
    </row>
    <row r="26" spans="1:85" ht="13.5" customHeight="1">
      <c r="A26" s="455"/>
      <c r="B26" s="464"/>
      <c r="C26" s="464"/>
      <c r="D26" s="464"/>
      <c r="E26" s="464"/>
      <c r="F26" s="464"/>
      <c r="G26" s="476"/>
      <c r="H26" s="486"/>
      <c r="I26" s="495" t="s">
        <v>375</v>
      </c>
      <c r="J26" s="495"/>
      <c r="K26" s="500" t="str">
        <f>'入力表(工事・業務）'!E13</f>
        <v>令和８年３月31日</v>
      </c>
      <c r="L26" s="500"/>
      <c r="M26" s="500"/>
      <c r="N26" s="500"/>
      <c r="O26" s="500"/>
      <c r="P26" s="500"/>
      <c r="Q26" s="500"/>
      <c r="R26" s="500"/>
      <c r="S26" s="500"/>
      <c r="T26" s="500"/>
      <c r="U26" s="495"/>
      <c r="V26" s="525"/>
      <c r="W26" s="464"/>
      <c r="X26" s="464"/>
      <c r="Y26" s="464"/>
      <c r="Z26" s="464"/>
      <c r="AA26" s="464"/>
      <c r="AB26" s="476"/>
      <c r="AC26" s="532"/>
      <c r="AD26" s="532"/>
      <c r="AE26" s="532"/>
      <c r="AF26" s="532"/>
      <c r="AG26" s="532"/>
      <c r="AH26" s="532"/>
      <c r="AI26" s="532"/>
      <c r="AJ26" s="532"/>
      <c r="AK26" s="532"/>
      <c r="AL26" s="532"/>
      <c r="AM26" s="532"/>
      <c r="AN26" s="532"/>
      <c r="AO26" s="532"/>
      <c r="AP26" s="542"/>
      <c r="AQ26" s="453"/>
      <c r="AR26" s="465" t="s">
        <v>101</v>
      </c>
      <c r="AS26" s="465"/>
      <c r="AT26" s="465"/>
      <c r="AU26" s="465"/>
      <c r="AV26" s="465"/>
      <c r="AW26" s="474"/>
      <c r="AX26" s="487" t="s">
        <v>11</v>
      </c>
      <c r="AY26" s="552" t="s">
        <v>381</v>
      </c>
      <c r="AZ26" s="552"/>
      <c r="BA26" s="552"/>
      <c r="BB26" s="552"/>
      <c r="BC26" s="502"/>
      <c r="BD26" s="465" t="s">
        <v>383</v>
      </c>
      <c r="BE26" s="465"/>
      <c r="BF26" s="465"/>
      <c r="BG26" s="465"/>
      <c r="BH26" s="465"/>
      <c r="BI26" s="465"/>
      <c r="BJ26" s="465"/>
      <c r="BK26" s="465"/>
      <c r="BL26" s="465"/>
      <c r="BM26" s="465"/>
      <c r="BN26" s="488" t="s">
        <v>386</v>
      </c>
      <c r="BO26" s="488"/>
      <c r="BP26" s="488"/>
      <c r="BQ26" s="488"/>
      <c r="BR26" s="488"/>
      <c r="BS26" s="488"/>
      <c r="BT26" s="488"/>
      <c r="BU26" s="488"/>
      <c r="BV26" s="488"/>
      <c r="BW26" s="536" t="s">
        <v>388</v>
      </c>
      <c r="BX26" s="536"/>
      <c r="BY26" s="536"/>
      <c r="BZ26" s="536"/>
      <c r="CA26" s="536"/>
      <c r="CB26" s="536"/>
      <c r="CC26" s="536"/>
      <c r="CD26" s="536"/>
      <c r="CE26" s="536"/>
      <c r="CF26" s="457"/>
      <c r="CG26" s="457"/>
    </row>
    <row r="27" spans="1:85" ht="13.5" customHeight="1">
      <c r="AQ27" s="454"/>
      <c r="AR27" s="465"/>
      <c r="AS27" s="465"/>
      <c r="AT27" s="465"/>
      <c r="AU27" s="465"/>
      <c r="AV27" s="465"/>
      <c r="AW27" s="475"/>
      <c r="AX27" s="351"/>
      <c r="AY27" s="552"/>
      <c r="AZ27" s="552"/>
      <c r="BA27" s="552"/>
      <c r="BB27" s="552"/>
      <c r="BC27" s="504"/>
      <c r="BD27" s="465"/>
      <c r="BE27" s="465"/>
      <c r="BF27" s="465"/>
      <c r="BG27" s="465"/>
      <c r="BH27" s="465"/>
      <c r="BI27" s="465"/>
      <c r="BJ27" s="465"/>
      <c r="BK27" s="465"/>
      <c r="BL27" s="465"/>
      <c r="BM27" s="465"/>
      <c r="BN27" s="488"/>
      <c r="BO27" s="488"/>
      <c r="BP27" s="488"/>
      <c r="BQ27" s="488"/>
      <c r="BR27" s="488"/>
      <c r="BS27" s="488"/>
      <c r="BT27" s="488"/>
      <c r="BU27" s="488"/>
      <c r="BV27" s="488"/>
      <c r="BW27" s="536"/>
      <c r="BX27" s="536"/>
      <c r="BY27" s="536"/>
      <c r="BZ27" s="536"/>
      <c r="CA27" s="536"/>
      <c r="CB27" s="536"/>
      <c r="CC27" s="536"/>
      <c r="CD27" s="536"/>
      <c r="CE27" s="536"/>
      <c r="CF27" s="457"/>
      <c r="CG27" s="457"/>
    </row>
    <row r="28" spans="1:85" ht="13.5" customHeight="1">
      <c r="A28" s="453"/>
      <c r="B28" s="461" t="s">
        <v>390</v>
      </c>
      <c r="C28" s="461"/>
      <c r="D28" s="461"/>
      <c r="E28" s="461"/>
      <c r="F28" s="461"/>
      <c r="G28" s="474"/>
      <c r="H28" s="484" t="s">
        <v>11</v>
      </c>
      <c r="I28" s="464" t="s">
        <v>392</v>
      </c>
      <c r="J28" s="464"/>
      <c r="K28" s="464"/>
      <c r="L28" s="464"/>
      <c r="M28" s="502"/>
      <c r="N28" s="478" t="s">
        <v>393</v>
      </c>
      <c r="O28" s="478"/>
      <c r="P28" s="478"/>
      <c r="Q28" s="478"/>
      <c r="R28" s="478"/>
      <c r="S28" s="478"/>
      <c r="T28" s="478"/>
      <c r="U28" s="478"/>
      <c r="V28" s="478"/>
      <c r="W28" s="478"/>
      <c r="X28" s="478"/>
      <c r="Y28" s="478"/>
      <c r="Z28" s="478"/>
      <c r="AA28" s="478"/>
      <c r="AB28" s="478"/>
      <c r="AC28" s="478" t="s">
        <v>395</v>
      </c>
      <c r="AD28" s="478"/>
      <c r="AE28" s="478"/>
      <c r="AF28" s="478"/>
      <c r="AG28" s="478"/>
      <c r="AH28" s="478"/>
      <c r="AI28" s="478"/>
      <c r="AJ28" s="478"/>
      <c r="AK28" s="478"/>
      <c r="AL28" s="478"/>
      <c r="AM28" s="478"/>
      <c r="AN28" s="478"/>
      <c r="AO28" s="478"/>
      <c r="AP28" s="351"/>
      <c r="AQ28" s="454"/>
      <c r="AR28" s="465"/>
      <c r="AS28" s="465"/>
      <c r="AT28" s="465"/>
      <c r="AU28" s="465"/>
      <c r="AV28" s="465"/>
      <c r="AW28" s="475"/>
      <c r="AX28" s="457"/>
      <c r="AY28" s="552"/>
      <c r="AZ28" s="552"/>
      <c r="BA28" s="552"/>
      <c r="BB28" s="552"/>
      <c r="BC28" s="475"/>
      <c r="BD28" s="558"/>
      <c r="BE28" s="519" t="s">
        <v>354</v>
      </c>
      <c r="BF28" s="519"/>
      <c r="BG28" s="519"/>
      <c r="BH28" s="561"/>
      <c r="BI28" s="519" t="s">
        <v>20</v>
      </c>
      <c r="BJ28" s="519"/>
      <c r="BK28" s="519"/>
      <c r="BL28" s="519"/>
      <c r="BM28" s="521"/>
      <c r="BN28" s="558"/>
      <c r="BO28" s="519" t="s">
        <v>354</v>
      </c>
      <c r="BP28" s="519"/>
      <c r="BQ28" s="519"/>
      <c r="BR28" s="561"/>
      <c r="BS28" s="519" t="s">
        <v>20</v>
      </c>
      <c r="BT28" s="519"/>
      <c r="BU28" s="519"/>
      <c r="BV28" s="521"/>
      <c r="BW28" s="558"/>
      <c r="BX28" s="519" t="s">
        <v>354</v>
      </c>
      <c r="BY28" s="519"/>
      <c r="BZ28" s="519"/>
      <c r="CA28" s="561"/>
      <c r="CB28" s="519" t="s">
        <v>20</v>
      </c>
      <c r="CC28" s="519"/>
      <c r="CD28" s="519"/>
      <c r="CE28" s="521"/>
      <c r="CF28" s="457"/>
      <c r="CG28" s="457"/>
    </row>
    <row r="29" spans="1:85" ht="13.5" customHeight="1">
      <c r="A29" s="454"/>
      <c r="B29" s="461"/>
      <c r="C29" s="461"/>
      <c r="D29" s="461"/>
      <c r="E29" s="461"/>
      <c r="F29" s="461"/>
      <c r="G29" s="475"/>
      <c r="H29" s="486"/>
      <c r="I29" s="464"/>
      <c r="J29" s="464"/>
      <c r="K29" s="464"/>
      <c r="L29" s="464"/>
      <c r="M29" s="503"/>
      <c r="N29" s="478"/>
      <c r="O29" s="478"/>
      <c r="P29" s="478"/>
      <c r="Q29" s="478"/>
      <c r="R29" s="478"/>
      <c r="S29" s="478"/>
      <c r="T29" s="478"/>
      <c r="U29" s="478"/>
      <c r="V29" s="478"/>
      <c r="W29" s="478"/>
      <c r="X29" s="478"/>
      <c r="Y29" s="478"/>
      <c r="Z29" s="478"/>
      <c r="AA29" s="478"/>
      <c r="AB29" s="478"/>
      <c r="AC29" s="478"/>
      <c r="AD29" s="478"/>
      <c r="AE29" s="478"/>
      <c r="AF29" s="478"/>
      <c r="AG29" s="478"/>
      <c r="AH29" s="478"/>
      <c r="AI29" s="478"/>
      <c r="AJ29" s="478"/>
      <c r="AK29" s="478"/>
      <c r="AL29" s="478"/>
      <c r="AM29" s="478"/>
      <c r="AN29" s="478"/>
      <c r="AO29" s="478"/>
      <c r="AP29" s="351"/>
      <c r="AQ29" s="454"/>
      <c r="AR29" s="465"/>
      <c r="AS29" s="465"/>
      <c r="AT29" s="465"/>
      <c r="AU29" s="465"/>
      <c r="AV29" s="465"/>
      <c r="AW29" s="475"/>
      <c r="AX29" s="457"/>
      <c r="AY29" s="552"/>
      <c r="AZ29" s="552"/>
      <c r="BA29" s="552"/>
      <c r="BB29" s="552"/>
      <c r="BC29" s="475"/>
      <c r="BD29" s="559"/>
      <c r="BE29" s="560"/>
      <c r="BF29" s="520" t="s">
        <v>397</v>
      </c>
      <c r="BG29" s="520"/>
      <c r="BH29" s="520"/>
      <c r="BI29" s="520"/>
      <c r="BJ29" s="520"/>
      <c r="BK29" s="560"/>
      <c r="BL29" s="560"/>
      <c r="BM29" s="522"/>
      <c r="BN29" s="559"/>
      <c r="BO29" s="560"/>
      <c r="BP29" s="520" t="s">
        <v>397</v>
      </c>
      <c r="BQ29" s="520"/>
      <c r="BR29" s="520"/>
      <c r="BS29" s="520"/>
      <c r="BT29" s="520"/>
      <c r="BU29" s="560"/>
      <c r="BV29" s="522"/>
      <c r="BW29" s="559"/>
      <c r="BX29" s="560"/>
      <c r="BY29" s="520" t="s">
        <v>397</v>
      </c>
      <c r="BZ29" s="520"/>
      <c r="CA29" s="520"/>
      <c r="CB29" s="520"/>
      <c r="CC29" s="520"/>
      <c r="CD29" s="560"/>
      <c r="CE29" s="522"/>
      <c r="CF29" s="457"/>
      <c r="CG29" s="457"/>
    </row>
    <row r="30" spans="1:85" ht="13.5" customHeight="1">
      <c r="A30" s="454"/>
      <c r="B30" s="461"/>
      <c r="C30" s="461"/>
      <c r="D30" s="461"/>
      <c r="E30" s="461"/>
      <c r="F30" s="461"/>
      <c r="G30" s="475"/>
      <c r="H30" s="453"/>
      <c r="I30" s="496" t="s">
        <v>399</v>
      </c>
      <c r="J30" s="496"/>
      <c r="K30" s="496"/>
      <c r="L30" s="496"/>
      <c r="M30" s="474"/>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543"/>
      <c r="AQ30" s="454"/>
      <c r="AR30" s="465"/>
      <c r="AS30" s="465"/>
      <c r="AT30" s="465"/>
      <c r="AU30" s="465"/>
      <c r="AV30" s="465"/>
      <c r="AW30" s="475"/>
      <c r="AX30" s="488" t="s">
        <v>401</v>
      </c>
      <c r="AY30" s="488"/>
      <c r="AZ30" s="488"/>
      <c r="BA30" s="488"/>
      <c r="BB30" s="488"/>
      <c r="BC30" s="488"/>
      <c r="BD30" s="530" t="s">
        <v>403</v>
      </c>
      <c r="BE30" s="530"/>
      <c r="BF30" s="530"/>
      <c r="BG30" s="530"/>
      <c r="BH30" s="530"/>
      <c r="BI30" s="530"/>
      <c r="BJ30" s="530"/>
      <c r="BK30" s="478" t="s">
        <v>383</v>
      </c>
      <c r="BL30" s="478"/>
      <c r="BM30" s="478"/>
      <c r="BN30" s="478"/>
      <c r="BO30" s="478"/>
      <c r="BP30" s="478"/>
      <c r="BQ30" s="478"/>
      <c r="BR30" s="478"/>
      <c r="BS30" s="478" t="s">
        <v>386</v>
      </c>
      <c r="BT30" s="478"/>
      <c r="BU30" s="478"/>
      <c r="BV30" s="478"/>
      <c r="BW30" s="478"/>
      <c r="BX30" s="478"/>
      <c r="BY30" s="478"/>
      <c r="BZ30" s="478" t="s">
        <v>388</v>
      </c>
      <c r="CA30" s="478"/>
      <c r="CB30" s="478"/>
      <c r="CC30" s="478"/>
      <c r="CD30" s="478"/>
      <c r="CE30" s="478"/>
      <c r="CF30" s="457"/>
      <c r="CG30" s="457"/>
    </row>
    <row r="31" spans="1:85" ht="13.5" customHeight="1">
      <c r="A31" s="454"/>
      <c r="B31" s="461"/>
      <c r="C31" s="461"/>
      <c r="D31" s="461"/>
      <c r="E31" s="461"/>
      <c r="F31" s="461"/>
      <c r="G31" s="475"/>
      <c r="H31" s="455"/>
      <c r="I31" s="496"/>
      <c r="J31" s="496"/>
      <c r="K31" s="496"/>
      <c r="L31" s="496"/>
      <c r="M31" s="476"/>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543"/>
      <c r="AQ31" s="454"/>
      <c r="AR31" s="465"/>
      <c r="AS31" s="465"/>
      <c r="AT31" s="465"/>
      <c r="AU31" s="465"/>
      <c r="AV31" s="465"/>
      <c r="AW31" s="475"/>
      <c r="AX31" s="488"/>
      <c r="AY31" s="488"/>
      <c r="AZ31" s="488"/>
      <c r="BA31" s="488"/>
      <c r="BB31" s="488"/>
      <c r="BC31" s="488"/>
      <c r="BD31" s="530"/>
      <c r="BE31" s="530"/>
      <c r="BF31" s="530"/>
      <c r="BG31" s="530"/>
      <c r="BH31" s="530"/>
      <c r="BI31" s="530"/>
      <c r="BJ31" s="530"/>
      <c r="BK31" s="478"/>
      <c r="BL31" s="478"/>
      <c r="BM31" s="478"/>
      <c r="BN31" s="478"/>
      <c r="BO31" s="478"/>
      <c r="BP31" s="478"/>
      <c r="BQ31" s="478"/>
      <c r="BR31" s="478"/>
      <c r="BS31" s="478"/>
      <c r="BT31" s="478"/>
      <c r="BU31" s="478"/>
      <c r="BV31" s="478"/>
      <c r="BW31" s="478"/>
      <c r="BX31" s="478"/>
      <c r="BY31" s="478"/>
      <c r="BZ31" s="478"/>
      <c r="CA31" s="478"/>
      <c r="CB31" s="478"/>
      <c r="CC31" s="478"/>
      <c r="CD31" s="478"/>
      <c r="CE31" s="478"/>
      <c r="CF31" s="457"/>
      <c r="CG31" s="457"/>
    </row>
    <row r="32" spans="1:85" ht="13.5" customHeight="1">
      <c r="A32" s="454"/>
      <c r="B32" s="461"/>
      <c r="C32" s="461"/>
      <c r="D32" s="461"/>
      <c r="E32" s="461"/>
      <c r="F32" s="461"/>
      <c r="G32" s="475"/>
      <c r="H32" s="454"/>
      <c r="I32" s="496" t="s">
        <v>405</v>
      </c>
      <c r="J32" s="496"/>
      <c r="K32" s="496"/>
      <c r="L32" s="496"/>
      <c r="M32" s="475"/>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543"/>
      <c r="AQ32" s="454"/>
      <c r="AR32" s="465"/>
      <c r="AS32" s="465"/>
      <c r="AT32" s="465"/>
      <c r="AU32" s="465"/>
      <c r="AV32" s="465"/>
      <c r="AW32" s="475"/>
      <c r="AX32" s="488"/>
      <c r="AY32" s="488"/>
      <c r="AZ32" s="488"/>
      <c r="BA32" s="488"/>
      <c r="BB32" s="488"/>
      <c r="BC32" s="488"/>
      <c r="BD32" s="531"/>
      <c r="BE32" s="531"/>
      <c r="BF32" s="531"/>
      <c r="BG32" s="531"/>
      <c r="BH32" s="531"/>
      <c r="BI32" s="531"/>
      <c r="BJ32" s="531"/>
      <c r="BK32" s="516"/>
      <c r="BL32" s="516"/>
      <c r="BM32" s="516"/>
      <c r="BN32" s="516"/>
      <c r="BO32" s="516"/>
      <c r="BP32" s="516"/>
      <c r="BQ32" s="516"/>
      <c r="BR32" s="516"/>
      <c r="BS32" s="516"/>
      <c r="BT32" s="516"/>
      <c r="BU32" s="516"/>
      <c r="BV32" s="516"/>
      <c r="BW32" s="516"/>
      <c r="BX32" s="516"/>
      <c r="BY32" s="516"/>
      <c r="BZ32" s="516"/>
      <c r="CA32" s="516"/>
      <c r="CB32" s="516"/>
      <c r="CC32" s="516"/>
      <c r="CD32" s="516"/>
      <c r="CE32" s="516"/>
      <c r="CF32" s="457"/>
      <c r="CG32" s="457"/>
    </row>
    <row r="33" spans="1:85" ht="13.5" customHeight="1">
      <c r="A33" s="455"/>
      <c r="B33" s="461"/>
      <c r="C33" s="461"/>
      <c r="D33" s="461"/>
      <c r="E33" s="461"/>
      <c r="F33" s="461"/>
      <c r="G33" s="476"/>
      <c r="H33" s="455"/>
      <c r="I33" s="496"/>
      <c r="J33" s="496"/>
      <c r="K33" s="496"/>
      <c r="L33" s="496"/>
      <c r="M33" s="476"/>
      <c r="N33" s="490"/>
      <c r="O33" s="490"/>
      <c r="P33" s="490"/>
      <c r="Q33" s="490"/>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543"/>
      <c r="AQ33" s="455"/>
      <c r="AR33" s="465"/>
      <c r="AS33" s="465"/>
      <c r="AT33" s="465"/>
      <c r="AU33" s="465"/>
      <c r="AV33" s="465"/>
      <c r="AW33" s="476"/>
      <c r="AX33" s="488"/>
      <c r="AY33" s="488"/>
      <c r="AZ33" s="488"/>
      <c r="BA33" s="488"/>
      <c r="BB33" s="488"/>
      <c r="BC33" s="488"/>
      <c r="BD33" s="531"/>
      <c r="BE33" s="531"/>
      <c r="BF33" s="531"/>
      <c r="BG33" s="531"/>
      <c r="BH33" s="531"/>
      <c r="BI33" s="531"/>
      <c r="BJ33" s="531"/>
      <c r="BK33" s="516"/>
      <c r="BL33" s="516"/>
      <c r="BM33" s="516"/>
      <c r="BN33" s="516"/>
      <c r="BO33" s="516"/>
      <c r="BP33" s="516"/>
      <c r="BQ33" s="516"/>
      <c r="BR33" s="516"/>
      <c r="BS33" s="516"/>
      <c r="BT33" s="516"/>
      <c r="BU33" s="516"/>
      <c r="BV33" s="516"/>
      <c r="BW33" s="516"/>
      <c r="BX33" s="516"/>
      <c r="BY33" s="516"/>
      <c r="BZ33" s="516"/>
      <c r="CA33" s="516"/>
      <c r="CB33" s="516"/>
      <c r="CC33" s="516"/>
      <c r="CD33" s="516"/>
      <c r="CE33" s="516"/>
      <c r="CF33" s="457"/>
      <c r="CG33" s="457"/>
    </row>
    <row r="34" spans="1:85" ht="13.5" customHeight="1">
      <c r="AQ34" s="457"/>
      <c r="AR34" s="457"/>
      <c r="AS34" s="457"/>
      <c r="AT34" s="457"/>
      <c r="AU34" s="457"/>
      <c r="AV34" s="457"/>
      <c r="AW34" s="457"/>
      <c r="AX34" s="457"/>
      <c r="AY34" s="457"/>
      <c r="AZ34" s="457"/>
      <c r="BA34" s="457"/>
      <c r="BB34" s="457"/>
      <c r="BC34" s="457"/>
      <c r="BD34" s="457"/>
      <c r="BE34" s="457"/>
      <c r="BF34" s="457"/>
      <c r="BG34" s="457"/>
      <c r="BH34" s="457"/>
      <c r="BI34" s="457"/>
      <c r="BJ34" s="457"/>
      <c r="BK34" s="457"/>
      <c r="BL34" s="457"/>
      <c r="BM34" s="457"/>
      <c r="BN34" s="457"/>
      <c r="BO34" s="457"/>
      <c r="BP34" s="457"/>
      <c r="BQ34" s="457"/>
      <c r="BR34" s="457"/>
      <c r="BS34" s="457"/>
      <c r="BT34" s="457"/>
      <c r="BU34" s="457"/>
      <c r="BV34" s="457"/>
      <c r="BW34" s="457"/>
      <c r="BX34" s="457"/>
      <c r="BY34" s="457"/>
      <c r="BZ34" s="457"/>
      <c r="CA34" s="457"/>
      <c r="CB34" s="457"/>
      <c r="CC34" s="457"/>
      <c r="CD34" s="457"/>
      <c r="CE34" s="457"/>
      <c r="CF34" s="457"/>
      <c r="CG34" s="457"/>
    </row>
    <row r="35" spans="1:85" ht="13.5" customHeight="1">
      <c r="A35" s="453"/>
      <c r="B35" s="465" t="s">
        <v>101</v>
      </c>
      <c r="C35" s="465"/>
      <c r="D35" s="465"/>
      <c r="E35" s="465"/>
      <c r="F35" s="465"/>
      <c r="G35" s="474"/>
      <c r="H35" s="487" t="s">
        <v>11</v>
      </c>
      <c r="I35" s="497" t="s">
        <v>381</v>
      </c>
      <c r="J35" s="497"/>
      <c r="K35" s="497"/>
      <c r="L35" s="497"/>
      <c r="M35" s="502"/>
      <c r="N35" s="465" t="s">
        <v>383</v>
      </c>
      <c r="O35" s="465"/>
      <c r="P35" s="465"/>
      <c r="Q35" s="465"/>
      <c r="R35" s="465"/>
      <c r="S35" s="465"/>
      <c r="T35" s="465"/>
      <c r="U35" s="465"/>
      <c r="V35" s="465"/>
      <c r="W35" s="465"/>
      <c r="X35" s="488" t="s">
        <v>386</v>
      </c>
      <c r="Y35" s="488"/>
      <c r="Z35" s="488"/>
      <c r="AA35" s="488"/>
      <c r="AB35" s="488"/>
      <c r="AC35" s="488"/>
      <c r="AD35" s="488"/>
      <c r="AE35" s="488"/>
      <c r="AF35" s="488"/>
      <c r="AG35" s="536" t="s">
        <v>388</v>
      </c>
      <c r="AH35" s="536"/>
      <c r="AI35" s="536"/>
      <c r="AJ35" s="536"/>
      <c r="AK35" s="536"/>
      <c r="AL35" s="536"/>
      <c r="AM35" s="536"/>
      <c r="AN35" s="536"/>
      <c r="AO35" s="536"/>
      <c r="AQ35" s="545" t="s">
        <v>244</v>
      </c>
      <c r="AR35" s="545"/>
      <c r="AS35" s="545"/>
      <c r="AT35" s="545"/>
      <c r="AU35" s="545"/>
      <c r="AV35" s="545"/>
      <c r="AW35" s="545"/>
      <c r="AX35" s="545"/>
      <c r="AY35" s="545"/>
      <c r="AZ35" s="549"/>
      <c r="BA35" s="549"/>
      <c r="BB35" s="549"/>
      <c r="BC35" s="549"/>
      <c r="BD35" s="549"/>
      <c r="BE35" s="549"/>
      <c r="BF35" s="549"/>
      <c r="BG35" s="549"/>
      <c r="BH35" s="549"/>
      <c r="BI35" s="549"/>
      <c r="BJ35" s="549"/>
      <c r="BL35" s="548" t="s">
        <v>205</v>
      </c>
      <c r="BM35" s="548"/>
      <c r="BN35" s="548"/>
      <c r="BO35" s="548"/>
      <c r="BP35" s="548"/>
      <c r="BQ35" s="548"/>
      <c r="BR35" s="548"/>
      <c r="BS35" s="548"/>
      <c r="BT35" s="548"/>
      <c r="BU35" s="549"/>
      <c r="BV35" s="549"/>
      <c r="BW35" s="549"/>
      <c r="BX35" s="549"/>
      <c r="BY35" s="549"/>
      <c r="BZ35" s="549"/>
      <c r="CA35" s="549"/>
      <c r="CB35" s="549"/>
      <c r="CC35" s="549"/>
      <c r="CD35" s="549"/>
      <c r="CE35" s="549"/>
      <c r="CF35" s="457"/>
      <c r="CG35" s="457"/>
    </row>
    <row r="36" spans="1:85" ht="13.5" customHeight="1">
      <c r="A36" s="454"/>
      <c r="B36" s="465"/>
      <c r="C36" s="465"/>
      <c r="D36" s="465"/>
      <c r="E36" s="465"/>
      <c r="F36" s="465"/>
      <c r="G36" s="475"/>
      <c r="H36" s="351"/>
      <c r="I36" s="497"/>
      <c r="J36" s="497"/>
      <c r="K36" s="497"/>
      <c r="L36" s="497"/>
      <c r="M36" s="504"/>
      <c r="N36" s="465"/>
      <c r="O36" s="465"/>
      <c r="P36" s="465"/>
      <c r="Q36" s="465"/>
      <c r="R36" s="465"/>
      <c r="S36" s="465"/>
      <c r="T36" s="465"/>
      <c r="U36" s="465"/>
      <c r="V36" s="465"/>
      <c r="W36" s="465"/>
      <c r="X36" s="488"/>
      <c r="Y36" s="488"/>
      <c r="Z36" s="488"/>
      <c r="AA36" s="488"/>
      <c r="AB36" s="488"/>
      <c r="AC36" s="488"/>
      <c r="AD36" s="488"/>
      <c r="AE36" s="488"/>
      <c r="AF36" s="488"/>
      <c r="AG36" s="536"/>
      <c r="AH36" s="536"/>
      <c r="AI36" s="536"/>
      <c r="AJ36" s="536"/>
      <c r="AK36" s="536"/>
      <c r="AL36" s="536"/>
      <c r="AM36" s="536"/>
      <c r="AN36" s="536"/>
      <c r="AO36" s="536"/>
      <c r="AQ36" s="545"/>
      <c r="AR36" s="545"/>
      <c r="AS36" s="545"/>
      <c r="AT36" s="545"/>
      <c r="AU36" s="545"/>
      <c r="AV36" s="545"/>
      <c r="AW36" s="545"/>
      <c r="AX36" s="545"/>
      <c r="AY36" s="545"/>
      <c r="AZ36" s="549"/>
      <c r="BA36" s="549"/>
      <c r="BB36" s="549"/>
      <c r="BC36" s="549"/>
      <c r="BD36" s="549"/>
      <c r="BE36" s="549"/>
      <c r="BF36" s="549"/>
      <c r="BG36" s="549"/>
      <c r="BH36" s="549"/>
      <c r="BI36" s="549"/>
      <c r="BJ36" s="549"/>
      <c r="BL36" s="548"/>
      <c r="BM36" s="548"/>
      <c r="BN36" s="548"/>
      <c r="BO36" s="548"/>
      <c r="BP36" s="548"/>
      <c r="BQ36" s="548"/>
      <c r="BR36" s="548"/>
      <c r="BS36" s="548"/>
      <c r="BT36" s="548"/>
      <c r="BU36" s="549"/>
      <c r="BV36" s="549"/>
      <c r="BW36" s="549"/>
      <c r="BX36" s="549"/>
      <c r="BY36" s="549"/>
      <c r="BZ36" s="549"/>
      <c r="CA36" s="549"/>
      <c r="CB36" s="549"/>
      <c r="CC36" s="549"/>
      <c r="CD36" s="549"/>
      <c r="CE36" s="549"/>
      <c r="CF36" s="457"/>
      <c r="CG36" s="457"/>
    </row>
    <row r="37" spans="1:85" ht="13.5" customHeight="1">
      <c r="A37" s="454"/>
      <c r="B37" s="465"/>
      <c r="C37" s="465"/>
      <c r="D37" s="465"/>
      <c r="E37" s="465"/>
      <c r="F37" s="465"/>
      <c r="G37" s="475"/>
      <c r="H37" s="457"/>
      <c r="I37" s="497"/>
      <c r="J37" s="497"/>
      <c r="K37" s="497"/>
      <c r="L37" s="497"/>
      <c r="M37" s="475"/>
      <c r="N37" s="506"/>
      <c r="O37" s="510" t="s">
        <v>354</v>
      </c>
      <c r="P37" s="510"/>
      <c r="Q37" s="510"/>
      <c r="R37" s="515"/>
      <c r="S37" s="510" t="s">
        <v>20</v>
      </c>
      <c r="T37" s="510"/>
      <c r="U37" s="510"/>
      <c r="V37" s="510"/>
      <c r="W37" s="527"/>
      <c r="X37" s="506"/>
      <c r="Y37" s="510" t="s">
        <v>354</v>
      </c>
      <c r="Z37" s="510"/>
      <c r="AA37" s="510"/>
      <c r="AB37" s="515"/>
      <c r="AC37" s="510" t="s">
        <v>20</v>
      </c>
      <c r="AD37" s="510"/>
      <c r="AE37" s="510"/>
      <c r="AF37" s="527"/>
      <c r="AG37" s="506"/>
      <c r="AH37" s="510" t="s">
        <v>354</v>
      </c>
      <c r="AI37" s="510"/>
      <c r="AJ37" s="510"/>
      <c r="AK37" s="515"/>
      <c r="AL37" s="510" t="s">
        <v>20</v>
      </c>
      <c r="AM37" s="510"/>
      <c r="AN37" s="510"/>
      <c r="AO37" s="527"/>
      <c r="AQ37" s="545"/>
      <c r="AR37" s="545"/>
      <c r="AS37" s="545"/>
      <c r="AT37" s="545"/>
      <c r="AU37" s="545"/>
      <c r="AV37" s="545"/>
      <c r="AW37" s="545"/>
      <c r="AX37" s="545"/>
      <c r="AY37" s="545"/>
      <c r="AZ37" s="549"/>
      <c r="BA37" s="549"/>
      <c r="BB37" s="549"/>
      <c r="BC37" s="549"/>
      <c r="BD37" s="549"/>
      <c r="BE37" s="549"/>
      <c r="BF37" s="549"/>
      <c r="BG37" s="549"/>
      <c r="BH37" s="549"/>
      <c r="BI37" s="549"/>
      <c r="BJ37" s="549"/>
      <c r="BL37" s="548"/>
      <c r="BM37" s="548"/>
      <c r="BN37" s="548"/>
      <c r="BO37" s="548"/>
      <c r="BP37" s="548"/>
      <c r="BQ37" s="548"/>
      <c r="BR37" s="548"/>
      <c r="BS37" s="548"/>
      <c r="BT37" s="548"/>
      <c r="BU37" s="549"/>
      <c r="BV37" s="549"/>
      <c r="BW37" s="549"/>
      <c r="BX37" s="549"/>
      <c r="BY37" s="549"/>
      <c r="BZ37" s="549"/>
      <c r="CA37" s="549"/>
      <c r="CB37" s="549"/>
      <c r="CC37" s="549"/>
      <c r="CD37" s="549"/>
      <c r="CE37" s="549"/>
      <c r="CF37" s="457"/>
      <c r="CG37" s="457"/>
    </row>
    <row r="38" spans="1:85" ht="13.5" customHeight="1">
      <c r="A38" s="454"/>
      <c r="B38" s="465"/>
      <c r="C38" s="465"/>
      <c r="D38" s="465"/>
      <c r="E38" s="465"/>
      <c r="F38" s="465"/>
      <c r="G38" s="475"/>
      <c r="H38" s="457"/>
      <c r="I38" s="497"/>
      <c r="J38" s="497"/>
      <c r="K38" s="497"/>
      <c r="L38" s="497"/>
      <c r="M38" s="475"/>
      <c r="N38" s="507"/>
      <c r="O38" s="511"/>
      <c r="P38" s="512" t="s">
        <v>397</v>
      </c>
      <c r="Q38" s="512"/>
      <c r="R38" s="512"/>
      <c r="S38" s="512"/>
      <c r="T38" s="512"/>
      <c r="U38" s="511"/>
      <c r="V38" s="511"/>
      <c r="W38" s="528"/>
      <c r="X38" s="507"/>
      <c r="Y38" s="511"/>
      <c r="Z38" s="512" t="s">
        <v>397</v>
      </c>
      <c r="AA38" s="512"/>
      <c r="AB38" s="512"/>
      <c r="AC38" s="512"/>
      <c r="AD38" s="512"/>
      <c r="AE38" s="511"/>
      <c r="AF38" s="528"/>
      <c r="AG38" s="507"/>
      <c r="AH38" s="511"/>
      <c r="AI38" s="512" t="s">
        <v>397</v>
      </c>
      <c r="AJ38" s="512"/>
      <c r="AK38" s="512"/>
      <c r="AL38" s="512"/>
      <c r="AM38" s="512"/>
      <c r="AN38" s="511"/>
      <c r="AO38" s="528"/>
      <c r="AQ38" s="454"/>
      <c r="AR38" s="457"/>
      <c r="AS38" s="547" t="s">
        <v>408</v>
      </c>
      <c r="AT38" s="547"/>
      <c r="AU38" s="547"/>
      <c r="AV38" s="547"/>
      <c r="AW38" s="547"/>
      <c r="AX38" s="547"/>
      <c r="AY38" s="547"/>
      <c r="AZ38" s="549"/>
      <c r="BA38" s="549"/>
      <c r="BB38" s="549"/>
      <c r="BC38" s="549"/>
      <c r="BD38" s="549"/>
      <c r="BE38" s="549"/>
      <c r="BF38" s="549"/>
      <c r="BG38" s="549"/>
      <c r="BH38" s="549"/>
      <c r="BI38" s="549"/>
      <c r="BJ38" s="549"/>
      <c r="BL38" s="548" t="s">
        <v>396</v>
      </c>
      <c r="BM38" s="548"/>
      <c r="BN38" s="548"/>
      <c r="BO38" s="548"/>
      <c r="BP38" s="548"/>
      <c r="BQ38" s="548"/>
      <c r="BR38" s="548"/>
      <c r="BS38" s="548"/>
      <c r="BT38" s="548"/>
      <c r="BU38" s="549"/>
      <c r="BV38" s="549"/>
      <c r="BW38" s="549"/>
      <c r="BX38" s="549"/>
      <c r="BY38" s="549"/>
      <c r="BZ38" s="549"/>
      <c r="CA38" s="549"/>
      <c r="CB38" s="549"/>
      <c r="CC38" s="549"/>
      <c r="CD38" s="549"/>
      <c r="CE38" s="549"/>
      <c r="CF38" s="457"/>
      <c r="CG38" s="457"/>
    </row>
    <row r="39" spans="1:85" ht="13.5" customHeight="1">
      <c r="A39" s="454"/>
      <c r="B39" s="465"/>
      <c r="C39" s="465"/>
      <c r="D39" s="465"/>
      <c r="E39" s="465"/>
      <c r="F39" s="465"/>
      <c r="G39" s="475"/>
      <c r="H39" s="488" t="s">
        <v>401</v>
      </c>
      <c r="I39" s="488"/>
      <c r="J39" s="488"/>
      <c r="K39" s="488"/>
      <c r="L39" s="488"/>
      <c r="M39" s="488"/>
      <c r="N39" s="508" t="s">
        <v>392</v>
      </c>
      <c r="O39" s="508"/>
      <c r="P39" s="508"/>
      <c r="Q39" s="508"/>
      <c r="R39" s="478" t="s">
        <v>403</v>
      </c>
      <c r="S39" s="478"/>
      <c r="T39" s="478"/>
      <c r="U39" s="478"/>
      <c r="V39" s="478"/>
      <c r="W39" s="478"/>
      <c r="X39" s="478"/>
      <c r="Y39" s="530" t="s">
        <v>383</v>
      </c>
      <c r="Z39" s="530"/>
      <c r="AA39" s="530"/>
      <c r="AB39" s="530"/>
      <c r="AC39" s="530"/>
      <c r="AD39" s="530"/>
      <c r="AE39" s="478" t="s">
        <v>386</v>
      </c>
      <c r="AF39" s="478"/>
      <c r="AG39" s="478"/>
      <c r="AH39" s="478"/>
      <c r="AI39" s="478"/>
      <c r="AJ39" s="478"/>
      <c r="AK39" s="508" t="s">
        <v>388</v>
      </c>
      <c r="AL39" s="508"/>
      <c r="AM39" s="508"/>
      <c r="AN39" s="508"/>
      <c r="AO39" s="508"/>
      <c r="AQ39" s="454"/>
      <c r="AR39" s="457"/>
      <c r="AS39" s="547"/>
      <c r="AT39" s="547"/>
      <c r="AU39" s="547"/>
      <c r="AV39" s="547"/>
      <c r="AW39" s="547"/>
      <c r="AX39" s="547"/>
      <c r="AY39" s="547"/>
      <c r="AZ39" s="549"/>
      <c r="BA39" s="549"/>
      <c r="BB39" s="549"/>
      <c r="BC39" s="549"/>
      <c r="BD39" s="549"/>
      <c r="BE39" s="549"/>
      <c r="BF39" s="549"/>
      <c r="BG39" s="549"/>
      <c r="BH39" s="549"/>
      <c r="BI39" s="549"/>
      <c r="BJ39" s="549"/>
      <c r="BL39" s="548"/>
      <c r="BM39" s="548"/>
      <c r="BN39" s="548"/>
      <c r="BO39" s="548"/>
      <c r="BP39" s="548"/>
      <c r="BQ39" s="548"/>
      <c r="BR39" s="548"/>
      <c r="BS39" s="548"/>
      <c r="BT39" s="548"/>
      <c r="BU39" s="549"/>
      <c r="BV39" s="549"/>
      <c r="BW39" s="549"/>
      <c r="BX39" s="549"/>
      <c r="BY39" s="549"/>
      <c r="BZ39" s="549"/>
      <c r="CA39" s="549"/>
      <c r="CB39" s="549"/>
      <c r="CC39" s="549"/>
      <c r="CD39" s="549"/>
      <c r="CE39" s="549"/>
      <c r="CF39" s="457"/>
      <c r="CG39" s="457"/>
    </row>
    <row r="40" spans="1:85" ht="13.5" customHeight="1">
      <c r="A40" s="454"/>
      <c r="B40" s="465"/>
      <c r="C40" s="465"/>
      <c r="D40" s="465"/>
      <c r="E40" s="465"/>
      <c r="F40" s="465"/>
      <c r="G40" s="475"/>
      <c r="H40" s="488"/>
      <c r="I40" s="488"/>
      <c r="J40" s="488"/>
      <c r="K40" s="488"/>
      <c r="L40" s="488"/>
      <c r="M40" s="488"/>
      <c r="N40" s="508"/>
      <c r="O40" s="508"/>
      <c r="P40" s="508"/>
      <c r="Q40" s="508"/>
      <c r="R40" s="478"/>
      <c r="S40" s="478"/>
      <c r="T40" s="478"/>
      <c r="U40" s="478"/>
      <c r="V40" s="478"/>
      <c r="W40" s="478"/>
      <c r="X40" s="478"/>
      <c r="Y40" s="530"/>
      <c r="Z40" s="530"/>
      <c r="AA40" s="530"/>
      <c r="AB40" s="530"/>
      <c r="AC40" s="530"/>
      <c r="AD40" s="530"/>
      <c r="AE40" s="478"/>
      <c r="AF40" s="478"/>
      <c r="AG40" s="478"/>
      <c r="AH40" s="478"/>
      <c r="AI40" s="478"/>
      <c r="AJ40" s="478"/>
      <c r="AK40" s="508"/>
      <c r="AL40" s="508"/>
      <c r="AM40" s="508"/>
      <c r="AN40" s="508"/>
      <c r="AO40" s="508"/>
      <c r="AQ40" s="455"/>
      <c r="AR40" s="470"/>
      <c r="AS40" s="547"/>
      <c r="AT40" s="547"/>
      <c r="AU40" s="547"/>
      <c r="AV40" s="547"/>
      <c r="AW40" s="547"/>
      <c r="AX40" s="547"/>
      <c r="AY40" s="547"/>
      <c r="AZ40" s="549"/>
      <c r="BA40" s="549"/>
      <c r="BB40" s="549"/>
      <c r="BC40" s="549"/>
      <c r="BD40" s="549"/>
      <c r="BE40" s="549"/>
      <c r="BF40" s="549"/>
      <c r="BG40" s="549"/>
      <c r="BH40" s="549"/>
      <c r="BI40" s="549"/>
      <c r="BJ40" s="549"/>
      <c r="BL40" s="548"/>
      <c r="BM40" s="548"/>
      <c r="BN40" s="548"/>
      <c r="BO40" s="548"/>
      <c r="BP40" s="548"/>
      <c r="BQ40" s="548"/>
      <c r="BR40" s="548"/>
      <c r="BS40" s="548"/>
      <c r="BT40" s="548"/>
      <c r="BU40" s="549"/>
      <c r="BV40" s="549"/>
      <c r="BW40" s="549"/>
      <c r="BX40" s="549"/>
      <c r="BY40" s="549"/>
      <c r="BZ40" s="549"/>
      <c r="CA40" s="549"/>
      <c r="CB40" s="549"/>
      <c r="CC40" s="549"/>
      <c r="CD40" s="549"/>
      <c r="CE40" s="549"/>
      <c r="CF40" s="457"/>
      <c r="CG40" s="457"/>
    </row>
    <row r="41" spans="1:85" ht="13.5" customHeight="1">
      <c r="A41" s="454"/>
      <c r="B41" s="465"/>
      <c r="C41" s="465"/>
      <c r="D41" s="465"/>
      <c r="E41" s="465"/>
      <c r="F41" s="465"/>
      <c r="G41" s="475"/>
      <c r="H41" s="488"/>
      <c r="I41" s="488"/>
      <c r="J41" s="488"/>
      <c r="K41" s="488"/>
      <c r="L41" s="488"/>
      <c r="M41" s="488"/>
      <c r="N41" s="509" t="s">
        <v>399</v>
      </c>
      <c r="O41" s="509"/>
      <c r="P41" s="509"/>
      <c r="Q41" s="509"/>
      <c r="R41" s="516"/>
      <c r="S41" s="516"/>
      <c r="T41" s="516"/>
      <c r="U41" s="516"/>
      <c r="V41" s="516"/>
      <c r="W41" s="516"/>
      <c r="X41" s="516"/>
      <c r="Y41" s="531"/>
      <c r="Z41" s="531"/>
      <c r="AA41" s="531"/>
      <c r="AB41" s="531"/>
      <c r="AC41" s="531"/>
      <c r="AD41" s="531"/>
      <c r="AE41" s="516"/>
      <c r="AF41" s="516"/>
      <c r="AG41" s="516"/>
      <c r="AH41" s="516"/>
      <c r="AI41" s="516"/>
      <c r="AJ41" s="516"/>
      <c r="AK41" s="537"/>
      <c r="AL41" s="537"/>
      <c r="AM41" s="537"/>
      <c r="AN41" s="537"/>
      <c r="AO41" s="537"/>
      <c r="AQ41" s="545" t="s">
        <v>328</v>
      </c>
      <c r="AR41" s="545"/>
      <c r="AS41" s="545"/>
      <c r="AT41" s="545"/>
      <c r="AU41" s="545"/>
      <c r="AV41" s="545"/>
      <c r="AW41" s="545"/>
      <c r="AX41" s="545"/>
      <c r="AY41" s="545"/>
      <c r="AZ41" s="553"/>
      <c r="BA41" s="456"/>
      <c r="BB41" s="456"/>
      <c r="BC41" s="557"/>
      <c r="BD41" s="557"/>
      <c r="BE41" s="557"/>
      <c r="BF41" s="557"/>
      <c r="BG41" s="557"/>
      <c r="BH41" s="557"/>
      <c r="BI41" s="557"/>
      <c r="BJ41" s="557"/>
      <c r="BL41" s="548" t="s">
        <v>409</v>
      </c>
      <c r="BM41" s="548"/>
      <c r="BN41" s="548"/>
      <c r="BO41" s="548"/>
      <c r="BP41" s="548"/>
      <c r="BQ41" s="548"/>
      <c r="BR41" s="548"/>
      <c r="BS41" s="548"/>
      <c r="BT41" s="548"/>
      <c r="BU41" s="549"/>
      <c r="BV41" s="549"/>
      <c r="BW41" s="549"/>
      <c r="BX41" s="549"/>
      <c r="BY41" s="549"/>
      <c r="BZ41" s="549"/>
      <c r="CA41" s="549"/>
      <c r="CB41" s="549"/>
      <c r="CC41" s="549"/>
      <c r="CD41" s="549"/>
      <c r="CE41" s="549"/>
      <c r="CF41" s="457"/>
      <c r="CG41" s="457"/>
    </row>
    <row r="42" spans="1:85" ht="13.5" customHeight="1">
      <c r="A42" s="454"/>
      <c r="B42" s="465"/>
      <c r="C42" s="465"/>
      <c r="D42" s="465"/>
      <c r="E42" s="465"/>
      <c r="F42" s="465"/>
      <c r="G42" s="475"/>
      <c r="H42" s="488"/>
      <c r="I42" s="488"/>
      <c r="J42" s="488"/>
      <c r="K42" s="488"/>
      <c r="L42" s="488"/>
      <c r="M42" s="488"/>
      <c r="N42" s="509"/>
      <c r="O42" s="509"/>
      <c r="P42" s="509"/>
      <c r="Q42" s="509"/>
      <c r="R42" s="516"/>
      <c r="S42" s="516"/>
      <c r="T42" s="516"/>
      <c r="U42" s="516"/>
      <c r="V42" s="516"/>
      <c r="W42" s="516"/>
      <c r="X42" s="516"/>
      <c r="Y42" s="531"/>
      <c r="Z42" s="531"/>
      <c r="AA42" s="531"/>
      <c r="AB42" s="531"/>
      <c r="AC42" s="531"/>
      <c r="AD42" s="531"/>
      <c r="AE42" s="516"/>
      <c r="AF42" s="516"/>
      <c r="AG42" s="516"/>
      <c r="AH42" s="516"/>
      <c r="AI42" s="516"/>
      <c r="AJ42" s="516"/>
      <c r="AK42" s="537"/>
      <c r="AL42" s="537"/>
      <c r="AM42" s="537"/>
      <c r="AN42" s="537"/>
      <c r="AO42" s="537"/>
      <c r="AQ42" s="545"/>
      <c r="AR42" s="545"/>
      <c r="AS42" s="545"/>
      <c r="AT42" s="545"/>
      <c r="AU42" s="545"/>
      <c r="AV42" s="545"/>
      <c r="AW42" s="545"/>
      <c r="AX42" s="545"/>
      <c r="AY42" s="545"/>
      <c r="AZ42" s="554" t="s">
        <v>410</v>
      </c>
      <c r="BA42" s="554"/>
      <c r="BB42" s="554"/>
      <c r="BC42" s="557"/>
      <c r="BD42" s="557"/>
      <c r="BE42" s="557"/>
      <c r="BF42" s="557"/>
      <c r="BG42" s="557"/>
      <c r="BH42" s="557"/>
      <c r="BI42" s="557"/>
      <c r="BJ42" s="557"/>
      <c r="BL42" s="548"/>
      <c r="BM42" s="548"/>
      <c r="BN42" s="548"/>
      <c r="BO42" s="548"/>
      <c r="BP42" s="548"/>
      <c r="BQ42" s="548"/>
      <c r="BR42" s="548"/>
      <c r="BS42" s="548"/>
      <c r="BT42" s="548"/>
      <c r="BU42" s="549"/>
      <c r="BV42" s="549"/>
      <c r="BW42" s="549"/>
      <c r="BX42" s="549"/>
      <c r="BY42" s="549"/>
      <c r="BZ42" s="549"/>
      <c r="CA42" s="549"/>
      <c r="CB42" s="549"/>
      <c r="CC42" s="549"/>
      <c r="CD42" s="549"/>
      <c r="CE42" s="549"/>
      <c r="CF42" s="457"/>
      <c r="CG42" s="457"/>
    </row>
    <row r="43" spans="1:85" ht="13.5" customHeight="1">
      <c r="A43" s="454"/>
      <c r="B43" s="465"/>
      <c r="C43" s="465"/>
      <c r="D43" s="465"/>
      <c r="E43" s="465"/>
      <c r="F43" s="465"/>
      <c r="G43" s="475"/>
      <c r="H43" s="488"/>
      <c r="I43" s="488"/>
      <c r="J43" s="488"/>
      <c r="K43" s="488"/>
      <c r="L43" s="488"/>
      <c r="M43" s="488"/>
      <c r="N43" s="509" t="s">
        <v>405</v>
      </c>
      <c r="O43" s="509"/>
      <c r="P43" s="509"/>
      <c r="Q43" s="509"/>
      <c r="R43" s="516"/>
      <c r="S43" s="516"/>
      <c r="T43" s="516"/>
      <c r="U43" s="516"/>
      <c r="V43" s="516"/>
      <c r="W43" s="516"/>
      <c r="X43" s="516"/>
      <c r="Y43" s="531"/>
      <c r="Z43" s="531"/>
      <c r="AA43" s="531"/>
      <c r="AB43" s="531"/>
      <c r="AC43" s="531"/>
      <c r="AD43" s="531"/>
      <c r="AE43" s="516"/>
      <c r="AF43" s="516"/>
      <c r="AG43" s="516"/>
      <c r="AH43" s="516"/>
      <c r="AI43" s="516"/>
      <c r="AJ43" s="516"/>
      <c r="AK43" s="537"/>
      <c r="AL43" s="537"/>
      <c r="AM43" s="537"/>
      <c r="AN43" s="537"/>
      <c r="AO43" s="537"/>
      <c r="AQ43" s="545"/>
      <c r="AR43" s="545"/>
      <c r="AS43" s="545"/>
      <c r="AT43" s="545"/>
      <c r="AU43" s="545"/>
      <c r="AV43" s="545"/>
      <c r="AW43" s="545"/>
      <c r="AX43" s="545"/>
      <c r="AY43" s="545"/>
      <c r="AZ43" s="492" t="s">
        <v>412</v>
      </c>
      <c r="BA43" s="492"/>
      <c r="BB43" s="492"/>
      <c r="BC43" s="557"/>
      <c r="BD43" s="557"/>
      <c r="BE43" s="557"/>
      <c r="BF43" s="557"/>
      <c r="BG43" s="557"/>
      <c r="BH43" s="557"/>
      <c r="BI43" s="557"/>
      <c r="BJ43" s="557"/>
      <c r="BL43" s="548"/>
      <c r="BM43" s="548"/>
      <c r="BN43" s="548"/>
      <c r="BO43" s="548"/>
      <c r="BP43" s="548"/>
      <c r="BQ43" s="548"/>
      <c r="BR43" s="548"/>
      <c r="BS43" s="548"/>
      <c r="BT43" s="548"/>
      <c r="BU43" s="549"/>
      <c r="BV43" s="549"/>
      <c r="BW43" s="549"/>
      <c r="BX43" s="549"/>
      <c r="BY43" s="549"/>
      <c r="BZ43" s="549"/>
      <c r="CA43" s="549"/>
      <c r="CB43" s="549"/>
      <c r="CC43" s="549"/>
      <c r="CD43" s="549"/>
      <c r="CE43" s="549"/>
      <c r="CF43" s="457"/>
      <c r="CG43" s="457"/>
    </row>
    <row r="44" spans="1:85" ht="13.5" customHeight="1">
      <c r="A44" s="455"/>
      <c r="B44" s="465"/>
      <c r="C44" s="465"/>
      <c r="D44" s="465"/>
      <c r="E44" s="465"/>
      <c r="F44" s="465"/>
      <c r="G44" s="476"/>
      <c r="H44" s="488"/>
      <c r="I44" s="488"/>
      <c r="J44" s="488"/>
      <c r="K44" s="488"/>
      <c r="L44" s="488"/>
      <c r="M44" s="488"/>
      <c r="N44" s="509"/>
      <c r="O44" s="509"/>
      <c r="P44" s="509"/>
      <c r="Q44" s="509"/>
      <c r="R44" s="516"/>
      <c r="S44" s="516"/>
      <c r="T44" s="516"/>
      <c r="U44" s="516"/>
      <c r="V44" s="516"/>
      <c r="W44" s="516"/>
      <c r="X44" s="516"/>
      <c r="Y44" s="531"/>
      <c r="Z44" s="531"/>
      <c r="AA44" s="531"/>
      <c r="AB44" s="531"/>
      <c r="AC44" s="531"/>
      <c r="AD44" s="531"/>
      <c r="AE44" s="516"/>
      <c r="AF44" s="516"/>
      <c r="AG44" s="516"/>
      <c r="AH44" s="516"/>
      <c r="AI44" s="516"/>
      <c r="AJ44" s="516"/>
      <c r="AK44" s="537"/>
      <c r="AL44" s="537"/>
      <c r="AM44" s="537"/>
      <c r="AN44" s="537"/>
      <c r="AO44" s="537"/>
      <c r="AQ44" s="454"/>
      <c r="AR44" s="457"/>
      <c r="AS44" s="548" t="s">
        <v>413</v>
      </c>
      <c r="AT44" s="548"/>
      <c r="AU44" s="548"/>
      <c r="AV44" s="548"/>
      <c r="AW44" s="548"/>
      <c r="AX44" s="548"/>
      <c r="AY44" s="548"/>
      <c r="AZ44" s="549"/>
      <c r="BA44" s="549"/>
      <c r="BB44" s="549"/>
      <c r="BC44" s="549"/>
      <c r="BD44" s="549"/>
      <c r="BE44" s="549"/>
      <c r="BF44" s="549"/>
      <c r="BG44" s="549"/>
      <c r="BH44" s="549"/>
      <c r="BI44" s="549"/>
      <c r="BJ44" s="549"/>
      <c r="BL44" s="545" t="s">
        <v>414</v>
      </c>
      <c r="BM44" s="545"/>
      <c r="BN44" s="545"/>
      <c r="BO44" s="545"/>
      <c r="BP44" s="545"/>
      <c r="BQ44" s="545"/>
      <c r="BR44" s="545"/>
      <c r="BS44" s="545"/>
      <c r="BT44" s="545"/>
      <c r="BU44" s="549"/>
      <c r="BV44" s="549"/>
      <c r="BW44" s="549"/>
      <c r="BX44" s="549"/>
      <c r="BY44" s="549"/>
      <c r="BZ44" s="549"/>
      <c r="CA44" s="549"/>
      <c r="CB44" s="549"/>
      <c r="CC44" s="549"/>
      <c r="CD44" s="549"/>
      <c r="CE44" s="549"/>
      <c r="CF44" s="457"/>
      <c r="CG44" s="457"/>
    </row>
    <row r="45" spans="1:85" ht="13.5" customHeight="1">
      <c r="AQ45" s="454"/>
      <c r="AR45" s="457"/>
      <c r="AS45" s="548"/>
      <c r="AT45" s="548"/>
      <c r="AU45" s="548"/>
      <c r="AV45" s="548"/>
      <c r="AW45" s="548"/>
      <c r="AX45" s="548"/>
      <c r="AY45" s="548"/>
      <c r="AZ45" s="549"/>
      <c r="BA45" s="549"/>
      <c r="BB45" s="549"/>
      <c r="BC45" s="549"/>
      <c r="BD45" s="549"/>
      <c r="BE45" s="549"/>
      <c r="BF45" s="549"/>
      <c r="BG45" s="549"/>
      <c r="BH45" s="549"/>
      <c r="BI45" s="549"/>
      <c r="BJ45" s="549"/>
      <c r="BL45" s="545"/>
      <c r="BM45" s="545"/>
      <c r="BN45" s="545"/>
      <c r="BO45" s="545"/>
      <c r="BP45" s="545"/>
      <c r="BQ45" s="545"/>
      <c r="BR45" s="545"/>
      <c r="BS45" s="545"/>
      <c r="BT45" s="545"/>
      <c r="BU45" s="549"/>
      <c r="BV45" s="549"/>
      <c r="BW45" s="549"/>
      <c r="BX45" s="549"/>
      <c r="BY45" s="549"/>
      <c r="BZ45" s="549"/>
      <c r="CA45" s="549"/>
      <c r="CB45" s="549"/>
      <c r="CC45" s="549"/>
      <c r="CD45" s="549"/>
      <c r="CE45" s="549"/>
      <c r="CF45" s="457"/>
      <c r="CG45" s="457"/>
    </row>
    <row r="46" spans="1:85" ht="13.5" customHeight="1">
      <c r="A46" s="453"/>
      <c r="B46" s="466" t="s">
        <v>417</v>
      </c>
      <c r="C46" s="466"/>
      <c r="D46" s="466"/>
      <c r="E46" s="466"/>
      <c r="F46" s="466"/>
      <c r="G46" s="474"/>
      <c r="H46" s="489" t="str">
        <f>'入力表(工事・業務）'!J6</f>
        <v>魚津　一郎</v>
      </c>
      <c r="I46" s="489"/>
      <c r="J46" s="489"/>
      <c r="K46" s="489"/>
      <c r="L46" s="489"/>
      <c r="M46" s="489"/>
      <c r="N46" s="489"/>
      <c r="O46" s="489"/>
      <c r="P46" s="489"/>
      <c r="Q46" s="489"/>
      <c r="R46" s="489"/>
      <c r="S46" s="489"/>
      <c r="T46" s="489"/>
      <c r="U46" s="489"/>
      <c r="V46" s="453"/>
      <c r="W46" s="468" t="s">
        <v>418</v>
      </c>
      <c r="X46" s="468"/>
      <c r="Y46" s="468"/>
      <c r="Z46" s="468"/>
      <c r="AA46" s="468"/>
      <c r="AB46" s="474"/>
      <c r="AC46" s="490"/>
      <c r="AD46" s="490"/>
      <c r="AE46" s="490"/>
      <c r="AF46" s="490"/>
      <c r="AG46" s="490"/>
      <c r="AH46" s="490"/>
      <c r="AI46" s="490"/>
      <c r="AJ46" s="490"/>
      <c r="AK46" s="490"/>
      <c r="AL46" s="490"/>
      <c r="AM46" s="490"/>
      <c r="AN46" s="490"/>
      <c r="AO46" s="490"/>
      <c r="AQ46" s="455"/>
      <c r="AR46" s="470"/>
      <c r="AS46" s="548"/>
      <c r="AT46" s="548"/>
      <c r="AU46" s="548"/>
      <c r="AV46" s="548"/>
      <c r="AW46" s="548"/>
      <c r="AX46" s="548"/>
      <c r="AY46" s="548"/>
      <c r="AZ46" s="549"/>
      <c r="BA46" s="549"/>
      <c r="BB46" s="549"/>
      <c r="BC46" s="549"/>
      <c r="BD46" s="549"/>
      <c r="BE46" s="549"/>
      <c r="BF46" s="549"/>
      <c r="BG46" s="549"/>
      <c r="BH46" s="549"/>
      <c r="BI46" s="549"/>
      <c r="BJ46" s="549"/>
      <c r="BL46" s="545"/>
      <c r="BM46" s="545"/>
      <c r="BN46" s="545"/>
      <c r="BO46" s="545"/>
      <c r="BP46" s="545"/>
      <c r="BQ46" s="545"/>
      <c r="BR46" s="545"/>
      <c r="BS46" s="545"/>
      <c r="BT46" s="545"/>
      <c r="BU46" s="549"/>
      <c r="BV46" s="549"/>
      <c r="BW46" s="549"/>
      <c r="BX46" s="549"/>
      <c r="BY46" s="549"/>
      <c r="BZ46" s="549"/>
      <c r="CA46" s="549"/>
      <c r="CB46" s="549"/>
      <c r="CC46" s="549"/>
      <c r="CD46" s="549"/>
      <c r="CE46" s="549"/>
      <c r="CF46" s="457"/>
      <c r="CG46" s="457"/>
    </row>
    <row r="47" spans="1:85" ht="13.5" customHeight="1">
      <c r="A47" s="455"/>
      <c r="B47" s="466"/>
      <c r="C47" s="466"/>
      <c r="D47" s="466"/>
      <c r="E47" s="466"/>
      <c r="F47" s="466"/>
      <c r="G47" s="476"/>
      <c r="H47" s="489"/>
      <c r="I47" s="489"/>
      <c r="J47" s="489"/>
      <c r="K47" s="489"/>
      <c r="L47" s="489"/>
      <c r="M47" s="489"/>
      <c r="N47" s="489"/>
      <c r="O47" s="489"/>
      <c r="P47" s="489"/>
      <c r="Q47" s="489"/>
      <c r="R47" s="489"/>
      <c r="S47" s="489"/>
      <c r="T47" s="489"/>
      <c r="U47" s="489"/>
      <c r="V47" s="455"/>
      <c r="W47" s="468"/>
      <c r="X47" s="468"/>
      <c r="Y47" s="468"/>
      <c r="Z47" s="468"/>
      <c r="AA47" s="468"/>
      <c r="AB47" s="476"/>
      <c r="AC47" s="490"/>
      <c r="AD47" s="490"/>
      <c r="AE47" s="490"/>
      <c r="AF47" s="490"/>
      <c r="AG47" s="490"/>
      <c r="AH47" s="490"/>
      <c r="AI47" s="490"/>
      <c r="AJ47" s="490"/>
      <c r="AK47" s="490"/>
      <c r="AL47" s="490"/>
      <c r="AM47" s="490"/>
      <c r="AN47" s="490"/>
      <c r="AO47" s="490"/>
      <c r="BL47" s="454"/>
      <c r="BM47" s="457"/>
      <c r="BN47" s="548" t="s">
        <v>413</v>
      </c>
      <c r="BO47" s="548"/>
      <c r="BP47" s="548"/>
      <c r="BQ47" s="548"/>
      <c r="BR47" s="548"/>
      <c r="BS47" s="548"/>
      <c r="BT47" s="548"/>
      <c r="BU47" s="549"/>
      <c r="BV47" s="549"/>
      <c r="BW47" s="549"/>
      <c r="BX47" s="549"/>
      <c r="BY47" s="549"/>
      <c r="BZ47" s="549"/>
      <c r="CA47" s="549"/>
      <c r="CB47" s="549"/>
      <c r="CC47" s="549"/>
      <c r="CD47" s="549"/>
      <c r="CE47" s="549"/>
      <c r="CF47" s="457"/>
      <c r="CG47" s="457"/>
    </row>
    <row r="48" spans="1:85" ht="13.5" customHeight="1">
      <c r="A48" s="457"/>
      <c r="B48" s="467"/>
      <c r="C48" s="467"/>
      <c r="D48" s="467"/>
      <c r="E48" s="467"/>
      <c r="F48" s="467"/>
      <c r="G48" s="457"/>
      <c r="H48" s="457"/>
      <c r="I48" s="457"/>
      <c r="J48" s="457"/>
      <c r="K48" s="457"/>
      <c r="L48" s="457"/>
      <c r="M48" s="457"/>
      <c r="N48" s="457"/>
      <c r="O48" s="457"/>
      <c r="P48" s="457"/>
      <c r="Q48" s="457"/>
      <c r="R48" s="457"/>
      <c r="S48" s="457"/>
      <c r="T48" s="457"/>
      <c r="U48" s="457"/>
      <c r="V48" s="457"/>
      <c r="W48" s="529"/>
      <c r="X48" s="529"/>
      <c r="Y48" s="529"/>
      <c r="Z48" s="529"/>
      <c r="AA48" s="529"/>
      <c r="AB48" s="457"/>
      <c r="AC48" s="457"/>
      <c r="AD48" s="457"/>
      <c r="AE48" s="457"/>
      <c r="AF48" s="457"/>
      <c r="AG48" s="457"/>
      <c r="AH48" s="457"/>
      <c r="AI48" s="457"/>
      <c r="AJ48" s="457"/>
      <c r="AK48" s="457"/>
      <c r="AL48" s="457"/>
      <c r="AM48" s="457"/>
      <c r="AN48" s="457"/>
      <c r="AO48" s="457"/>
      <c r="BL48" s="454"/>
      <c r="BM48" s="457"/>
      <c r="BN48" s="548"/>
      <c r="BO48" s="548"/>
      <c r="BP48" s="548"/>
      <c r="BQ48" s="548"/>
      <c r="BR48" s="548"/>
      <c r="BS48" s="548"/>
      <c r="BT48" s="548"/>
      <c r="BU48" s="549"/>
      <c r="BV48" s="549"/>
      <c r="BW48" s="549"/>
      <c r="BX48" s="549"/>
      <c r="BY48" s="549"/>
      <c r="BZ48" s="549"/>
      <c r="CA48" s="549"/>
      <c r="CB48" s="549"/>
      <c r="CC48" s="549"/>
      <c r="CD48" s="549"/>
      <c r="CE48" s="549"/>
      <c r="CF48" s="457"/>
      <c r="CG48" s="457"/>
    </row>
    <row r="49" spans="1:85" ht="13.5" customHeight="1">
      <c r="A49" s="453"/>
      <c r="B49" s="466" t="s">
        <v>127</v>
      </c>
      <c r="C49" s="466"/>
      <c r="D49" s="466"/>
      <c r="E49" s="466"/>
      <c r="F49" s="466"/>
      <c r="G49" s="474"/>
      <c r="H49" s="490"/>
      <c r="I49" s="490"/>
      <c r="J49" s="490"/>
      <c r="K49" s="490"/>
      <c r="L49" s="490"/>
      <c r="M49" s="490"/>
      <c r="N49" s="490"/>
      <c r="O49" s="490"/>
      <c r="P49" s="490"/>
      <c r="Q49" s="490"/>
      <c r="R49" s="490"/>
      <c r="S49" s="490"/>
      <c r="T49" s="490"/>
      <c r="U49" s="490"/>
      <c r="V49" s="453"/>
      <c r="W49" s="468" t="s">
        <v>418</v>
      </c>
      <c r="X49" s="468"/>
      <c r="Y49" s="468"/>
      <c r="Z49" s="468"/>
      <c r="AA49" s="468"/>
      <c r="AB49" s="474"/>
      <c r="AC49" s="490"/>
      <c r="AD49" s="490"/>
      <c r="AE49" s="490"/>
      <c r="AF49" s="490"/>
      <c r="AG49" s="490"/>
      <c r="AH49" s="490"/>
      <c r="AI49" s="490"/>
      <c r="AJ49" s="490"/>
      <c r="AK49" s="490"/>
      <c r="AL49" s="490"/>
      <c r="AM49" s="490"/>
      <c r="AN49" s="490"/>
      <c r="AO49" s="490"/>
      <c r="BL49" s="454"/>
      <c r="BM49" s="457"/>
      <c r="BN49" s="548"/>
      <c r="BO49" s="548"/>
      <c r="BP49" s="548"/>
      <c r="BQ49" s="548"/>
      <c r="BR49" s="548"/>
      <c r="BS49" s="548"/>
      <c r="BT49" s="548"/>
      <c r="BU49" s="549"/>
      <c r="BV49" s="549"/>
      <c r="BW49" s="549"/>
      <c r="BX49" s="549"/>
      <c r="BY49" s="549"/>
      <c r="BZ49" s="549"/>
      <c r="CA49" s="549"/>
      <c r="CB49" s="549"/>
      <c r="CC49" s="549"/>
      <c r="CD49" s="549"/>
      <c r="CE49" s="549"/>
      <c r="CF49" s="457"/>
      <c r="CG49" s="457"/>
    </row>
    <row r="50" spans="1:85" ht="13.5" customHeight="1">
      <c r="A50" s="455"/>
      <c r="B50" s="466"/>
      <c r="C50" s="466"/>
      <c r="D50" s="466"/>
      <c r="E50" s="466"/>
      <c r="F50" s="466"/>
      <c r="G50" s="476"/>
      <c r="H50" s="490"/>
      <c r="I50" s="490"/>
      <c r="J50" s="490"/>
      <c r="K50" s="490"/>
      <c r="L50" s="490"/>
      <c r="M50" s="490"/>
      <c r="N50" s="490"/>
      <c r="O50" s="490"/>
      <c r="P50" s="490"/>
      <c r="Q50" s="490"/>
      <c r="R50" s="490"/>
      <c r="S50" s="490"/>
      <c r="T50" s="490"/>
      <c r="U50" s="490"/>
      <c r="V50" s="455"/>
      <c r="W50" s="468"/>
      <c r="X50" s="468"/>
      <c r="Y50" s="468"/>
      <c r="Z50" s="468"/>
      <c r="AA50" s="468"/>
      <c r="AB50" s="476"/>
      <c r="AC50" s="490"/>
      <c r="AD50" s="490"/>
      <c r="AE50" s="490"/>
      <c r="AF50" s="490"/>
      <c r="AG50" s="490"/>
      <c r="AH50" s="490"/>
      <c r="AI50" s="490"/>
      <c r="AJ50" s="490"/>
      <c r="AK50" s="490"/>
      <c r="AL50" s="490"/>
      <c r="AM50" s="490"/>
      <c r="AN50" s="490"/>
      <c r="AO50" s="490"/>
      <c r="BL50" s="454"/>
      <c r="BM50" s="457"/>
      <c r="BN50" s="478" t="s">
        <v>18</v>
      </c>
      <c r="BO50" s="478"/>
      <c r="BP50" s="478"/>
      <c r="BQ50" s="478"/>
      <c r="BR50" s="478"/>
      <c r="BS50" s="478"/>
      <c r="BT50" s="478"/>
      <c r="BU50" s="549"/>
      <c r="BV50" s="549"/>
      <c r="BW50" s="549"/>
      <c r="BX50" s="549"/>
      <c r="BY50" s="549"/>
      <c r="BZ50" s="549"/>
      <c r="CA50" s="549"/>
      <c r="CB50" s="549"/>
      <c r="CC50" s="549"/>
      <c r="CD50" s="549"/>
      <c r="CE50" s="549"/>
      <c r="CF50" s="457"/>
      <c r="CG50" s="457"/>
    </row>
    <row r="51" spans="1:85" ht="13.5" customHeight="1">
      <c r="A51" s="453"/>
      <c r="B51" s="466" t="s">
        <v>419</v>
      </c>
      <c r="C51" s="466"/>
      <c r="D51" s="466"/>
      <c r="E51" s="466"/>
      <c r="F51" s="466"/>
      <c r="G51" s="474"/>
      <c r="H51" s="489" t="str">
        <f>'入力表(工事・業務）'!J10</f>
        <v>北津　二郎</v>
      </c>
      <c r="I51" s="489"/>
      <c r="J51" s="489"/>
      <c r="K51" s="489"/>
      <c r="L51" s="489"/>
      <c r="M51" s="489"/>
      <c r="N51" s="489"/>
      <c r="O51" s="489"/>
      <c r="P51" s="489"/>
      <c r="Q51" s="489"/>
      <c r="R51" s="489"/>
      <c r="S51" s="489"/>
      <c r="T51" s="489"/>
      <c r="U51" s="489"/>
      <c r="V51" s="453"/>
      <c r="W51" s="468" t="s">
        <v>418</v>
      </c>
      <c r="X51" s="468"/>
      <c r="Y51" s="468"/>
      <c r="Z51" s="468"/>
      <c r="AA51" s="468"/>
      <c r="AB51" s="474"/>
      <c r="AC51" s="490"/>
      <c r="AD51" s="490"/>
      <c r="AE51" s="490"/>
      <c r="AF51" s="490"/>
      <c r="AG51" s="490"/>
      <c r="AH51" s="490"/>
      <c r="AI51" s="490"/>
      <c r="AJ51" s="490"/>
      <c r="AK51" s="490"/>
      <c r="AL51" s="490"/>
      <c r="AM51" s="490"/>
      <c r="AN51" s="490"/>
      <c r="AO51" s="490"/>
      <c r="BL51" s="454"/>
      <c r="BM51" s="457"/>
      <c r="BN51" s="478"/>
      <c r="BO51" s="478"/>
      <c r="BP51" s="478"/>
      <c r="BQ51" s="478"/>
      <c r="BR51" s="478"/>
      <c r="BS51" s="478"/>
      <c r="BT51" s="478"/>
      <c r="BU51" s="549"/>
      <c r="BV51" s="549"/>
      <c r="BW51" s="549"/>
      <c r="BX51" s="549"/>
      <c r="BY51" s="549"/>
      <c r="BZ51" s="549"/>
      <c r="CA51" s="549"/>
      <c r="CB51" s="549"/>
      <c r="CC51" s="549"/>
      <c r="CD51" s="549"/>
      <c r="CE51" s="549"/>
      <c r="CF51" s="457"/>
      <c r="CG51" s="457"/>
    </row>
    <row r="52" spans="1:85" ht="13.5" customHeight="1">
      <c r="A52" s="455"/>
      <c r="B52" s="466"/>
      <c r="C52" s="466"/>
      <c r="D52" s="466"/>
      <c r="E52" s="466"/>
      <c r="F52" s="466"/>
      <c r="G52" s="476"/>
      <c r="H52" s="489"/>
      <c r="I52" s="489"/>
      <c r="J52" s="489"/>
      <c r="K52" s="489"/>
      <c r="L52" s="489"/>
      <c r="M52" s="489"/>
      <c r="N52" s="489"/>
      <c r="O52" s="489"/>
      <c r="P52" s="489"/>
      <c r="Q52" s="489"/>
      <c r="R52" s="489"/>
      <c r="S52" s="489"/>
      <c r="T52" s="489"/>
      <c r="U52" s="489"/>
      <c r="V52" s="455"/>
      <c r="W52" s="468"/>
      <c r="X52" s="468"/>
      <c r="Y52" s="468"/>
      <c r="Z52" s="468"/>
      <c r="AA52" s="468"/>
      <c r="AB52" s="476"/>
      <c r="AC52" s="490"/>
      <c r="AD52" s="490"/>
      <c r="AE52" s="490"/>
      <c r="AF52" s="490"/>
      <c r="AG52" s="490"/>
      <c r="AH52" s="490"/>
      <c r="AI52" s="490"/>
      <c r="AJ52" s="490"/>
      <c r="AK52" s="490"/>
      <c r="AL52" s="490"/>
      <c r="AM52" s="490"/>
      <c r="AN52" s="490"/>
      <c r="AO52" s="490"/>
      <c r="BL52" s="455"/>
      <c r="BM52" s="470"/>
      <c r="BN52" s="478"/>
      <c r="BO52" s="478"/>
      <c r="BP52" s="478"/>
      <c r="BQ52" s="478"/>
      <c r="BR52" s="478"/>
      <c r="BS52" s="478"/>
      <c r="BT52" s="478"/>
      <c r="BU52" s="549"/>
      <c r="BV52" s="549"/>
      <c r="BW52" s="549"/>
      <c r="BX52" s="549"/>
      <c r="BY52" s="549"/>
      <c r="BZ52" s="549"/>
      <c r="CA52" s="549"/>
      <c r="CB52" s="549"/>
      <c r="CC52" s="549"/>
      <c r="CD52" s="549"/>
      <c r="CE52" s="549"/>
      <c r="CF52" s="457"/>
      <c r="CG52" s="457"/>
    </row>
    <row r="53" spans="1:85" ht="13.5" customHeight="1">
      <c r="A53" s="453"/>
      <c r="B53" s="468" t="s">
        <v>317</v>
      </c>
      <c r="C53" s="468"/>
      <c r="D53" s="468"/>
      <c r="E53" s="468"/>
      <c r="F53" s="468"/>
      <c r="G53" s="474"/>
      <c r="H53" s="491" t="s">
        <v>410</v>
      </c>
      <c r="I53" s="491"/>
      <c r="J53" s="491"/>
      <c r="K53" s="501"/>
      <c r="L53" s="501"/>
      <c r="M53" s="501"/>
      <c r="N53" s="501"/>
      <c r="O53" s="501"/>
      <c r="P53" s="501"/>
      <c r="Q53" s="501"/>
      <c r="R53" s="501"/>
      <c r="S53" s="501"/>
      <c r="T53" s="501"/>
      <c r="U53" s="521"/>
      <c r="V53" s="453"/>
      <c r="W53" s="496" t="s">
        <v>413</v>
      </c>
      <c r="X53" s="496"/>
      <c r="Y53" s="496"/>
      <c r="Z53" s="496"/>
      <c r="AA53" s="496"/>
      <c r="AB53" s="474"/>
      <c r="AC53" s="490"/>
      <c r="AD53" s="490"/>
      <c r="AE53" s="490"/>
      <c r="AF53" s="490"/>
      <c r="AG53" s="490"/>
      <c r="AH53" s="490"/>
      <c r="AI53" s="490"/>
      <c r="AJ53" s="490"/>
      <c r="AK53" s="490"/>
      <c r="AL53" s="490"/>
      <c r="AM53" s="490"/>
      <c r="AN53" s="490"/>
      <c r="AO53" s="490"/>
      <c r="CF53" s="457"/>
      <c r="CG53" s="457"/>
    </row>
    <row r="54" spans="1:85" ht="13.5" customHeight="1">
      <c r="A54" s="455"/>
      <c r="B54" s="468"/>
      <c r="C54" s="468"/>
      <c r="D54" s="468"/>
      <c r="E54" s="468"/>
      <c r="F54" s="468"/>
      <c r="G54" s="476"/>
      <c r="H54" s="492" t="s">
        <v>412</v>
      </c>
      <c r="I54" s="492"/>
      <c r="J54" s="492"/>
      <c r="K54" s="501"/>
      <c r="L54" s="501"/>
      <c r="M54" s="501"/>
      <c r="N54" s="501"/>
      <c r="O54" s="501"/>
      <c r="P54" s="501"/>
      <c r="Q54" s="501"/>
      <c r="R54" s="501"/>
      <c r="S54" s="501"/>
      <c r="T54" s="501"/>
      <c r="U54" s="522"/>
      <c r="V54" s="455"/>
      <c r="W54" s="496"/>
      <c r="X54" s="496"/>
      <c r="Y54" s="496"/>
      <c r="Z54" s="496"/>
      <c r="AA54" s="496"/>
      <c r="AB54" s="476"/>
      <c r="AC54" s="490"/>
      <c r="AD54" s="490"/>
      <c r="AE54" s="490"/>
      <c r="AF54" s="490"/>
      <c r="AG54" s="490"/>
      <c r="AH54" s="490"/>
      <c r="AI54" s="490"/>
      <c r="AJ54" s="490"/>
      <c r="AK54" s="490"/>
      <c r="AL54" s="490"/>
      <c r="AM54" s="490"/>
      <c r="AN54" s="490"/>
      <c r="AO54" s="490"/>
      <c r="AQ54" s="457"/>
      <c r="AR54" s="457"/>
      <c r="AS54" s="457"/>
      <c r="AT54" s="457"/>
      <c r="AU54" s="457"/>
      <c r="AV54" s="457"/>
      <c r="AW54" s="457"/>
      <c r="AX54" s="457"/>
      <c r="AY54" s="457"/>
      <c r="AZ54" s="457"/>
      <c r="BA54" s="457"/>
      <c r="BB54" s="457"/>
      <c r="BC54" s="457"/>
      <c r="BD54" s="457"/>
      <c r="BE54" s="457"/>
      <c r="BF54" s="457"/>
      <c r="BG54" s="457"/>
      <c r="BH54" s="457"/>
      <c r="BI54" s="457"/>
      <c r="BJ54" s="457"/>
      <c r="BK54" s="457"/>
      <c r="BL54" s="457"/>
      <c r="BM54" s="457"/>
      <c r="BN54" s="457"/>
      <c r="BO54" s="457"/>
      <c r="BP54" s="457"/>
      <c r="BQ54" s="457"/>
      <c r="BR54" s="457"/>
      <c r="BS54" s="457"/>
      <c r="BT54" s="457"/>
      <c r="BU54" s="457"/>
      <c r="BV54" s="457"/>
      <c r="BW54" s="457"/>
      <c r="BX54" s="457"/>
      <c r="BY54" s="457"/>
      <c r="BZ54" s="457"/>
      <c r="CA54" s="457"/>
      <c r="CB54" s="457"/>
      <c r="CC54" s="457"/>
      <c r="CD54" s="457"/>
      <c r="CE54" s="457"/>
      <c r="CF54" s="457"/>
      <c r="CG54" s="457"/>
    </row>
    <row r="55" spans="1:85" ht="13.5" customHeight="1">
      <c r="A55" s="453"/>
      <c r="B55" s="469" t="s">
        <v>277</v>
      </c>
      <c r="C55" s="469"/>
      <c r="D55" s="469"/>
      <c r="E55" s="469"/>
      <c r="F55" s="469"/>
      <c r="G55" s="474"/>
      <c r="H55" s="493"/>
      <c r="I55" s="493"/>
      <c r="J55" s="493"/>
      <c r="K55" s="493"/>
      <c r="L55" s="493"/>
      <c r="M55" s="493"/>
      <c r="N55" s="493"/>
      <c r="O55" s="493"/>
      <c r="P55" s="493"/>
      <c r="Q55" s="493"/>
      <c r="R55" s="493"/>
      <c r="S55" s="493"/>
      <c r="T55" s="493"/>
      <c r="U55" s="493"/>
      <c r="V55" s="453"/>
      <c r="W55" s="469" t="s">
        <v>277</v>
      </c>
      <c r="X55" s="469"/>
      <c r="Y55" s="469"/>
      <c r="Z55" s="469"/>
      <c r="AA55" s="469"/>
      <c r="AB55" s="474"/>
      <c r="AC55" s="490"/>
      <c r="AD55" s="490"/>
      <c r="AE55" s="490"/>
      <c r="AF55" s="490"/>
      <c r="AG55" s="490"/>
      <c r="AH55" s="490"/>
      <c r="AI55" s="490"/>
      <c r="AJ55" s="490"/>
      <c r="AK55" s="490"/>
      <c r="AL55" s="490"/>
      <c r="AM55" s="490"/>
      <c r="AN55" s="490"/>
      <c r="AO55" s="490"/>
      <c r="AQ55" s="458" t="s">
        <v>420</v>
      </c>
      <c r="AR55" s="458"/>
      <c r="AS55" s="458"/>
      <c r="AT55" s="458"/>
      <c r="AU55" s="458"/>
      <c r="AV55" s="458"/>
      <c r="AW55" s="458"/>
      <c r="AX55" s="458"/>
      <c r="AY55" s="498" t="s">
        <v>61</v>
      </c>
      <c r="AZ55" s="498"/>
      <c r="BA55" s="498"/>
      <c r="BB55" s="498"/>
      <c r="BC55" s="498"/>
      <c r="BD55" s="498"/>
      <c r="BE55" s="498"/>
      <c r="BF55" s="458" t="s">
        <v>422</v>
      </c>
      <c r="BG55" s="458"/>
      <c r="BH55" s="458"/>
      <c r="BI55" s="458"/>
      <c r="BJ55" s="458"/>
      <c r="BK55" s="458"/>
      <c r="BL55" s="458"/>
      <c r="BM55" s="498" t="s">
        <v>61</v>
      </c>
      <c r="BN55" s="498"/>
      <c r="BO55" s="498"/>
      <c r="BP55" s="498"/>
      <c r="BQ55" s="498"/>
      <c r="BR55" s="498"/>
      <c r="BS55" s="498"/>
      <c r="BT55" s="458" t="s">
        <v>240</v>
      </c>
      <c r="BU55" s="458"/>
      <c r="BV55" s="458"/>
      <c r="BW55" s="458"/>
      <c r="BX55" s="458"/>
      <c r="BY55" s="458"/>
      <c r="BZ55" s="478" t="s">
        <v>61</v>
      </c>
      <c r="CA55" s="478"/>
      <c r="CB55" s="478"/>
      <c r="CC55" s="478"/>
      <c r="CD55" s="478"/>
      <c r="CE55" s="478"/>
      <c r="CF55" s="457"/>
      <c r="CG55" s="457"/>
    </row>
    <row r="56" spans="1:85" ht="13.5" customHeight="1">
      <c r="A56" s="454"/>
      <c r="B56" s="469"/>
      <c r="C56" s="469"/>
      <c r="D56" s="469"/>
      <c r="E56" s="469"/>
      <c r="F56" s="469"/>
      <c r="G56" s="475"/>
      <c r="H56" s="493"/>
      <c r="I56" s="493"/>
      <c r="J56" s="493"/>
      <c r="K56" s="493"/>
      <c r="L56" s="493"/>
      <c r="M56" s="493"/>
      <c r="N56" s="493"/>
      <c r="O56" s="493"/>
      <c r="P56" s="493"/>
      <c r="Q56" s="493"/>
      <c r="R56" s="493"/>
      <c r="S56" s="493"/>
      <c r="T56" s="493"/>
      <c r="U56" s="493"/>
      <c r="V56" s="454"/>
      <c r="W56" s="469"/>
      <c r="X56" s="469"/>
      <c r="Y56" s="469"/>
      <c r="Z56" s="469"/>
      <c r="AA56" s="469"/>
      <c r="AB56" s="475"/>
      <c r="AC56" s="490"/>
      <c r="AD56" s="490"/>
      <c r="AE56" s="490"/>
      <c r="AF56" s="490"/>
      <c r="AG56" s="490"/>
      <c r="AH56" s="490"/>
      <c r="AI56" s="490"/>
      <c r="AJ56" s="490"/>
      <c r="AK56" s="490"/>
      <c r="AL56" s="490"/>
      <c r="AM56" s="490"/>
      <c r="AN56" s="490"/>
      <c r="AO56" s="490"/>
      <c r="AQ56" s="458"/>
      <c r="AR56" s="458"/>
      <c r="AS56" s="458"/>
      <c r="AT56" s="458"/>
      <c r="AU56" s="458"/>
      <c r="AV56" s="458"/>
      <c r="AW56" s="458"/>
      <c r="AX56" s="458"/>
      <c r="AY56" s="498"/>
      <c r="AZ56" s="498"/>
      <c r="BA56" s="498"/>
      <c r="BB56" s="498"/>
      <c r="BC56" s="498"/>
      <c r="BD56" s="498"/>
      <c r="BE56" s="498"/>
      <c r="BF56" s="458"/>
      <c r="BG56" s="458"/>
      <c r="BH56" s="458"/>
      <c r="BI56" s="458"/>
      <c r="BJ56" s="458"/>
      <c r="BK56" s="458"/>
      <c r="BL56" s="458"/>
      <c r="BM56" s="498"/>
      <c r="BN56" s="498"/>
      <c r="BO56" s="498"/>
      <c r="BP56" s="498"/>
      <c r="BQ56" s="498"/>
      <c r="BR56" s="498"/>
      <c r="BS56" s="498"/>
      <c r="BT56" s="458"/>
      <c r="BU56" s="458"/>
      <c r="BV56" s="458"/>
      <c r="BW56" s="458"/>
      <c r="BX56" s="458"/>
      <c r="BY56" s="458"/>
      <c r="BZ56" s="478"/>
      <c r="CA56" s="478"/>
      <c r="CB56" s="478"/>
      <c r="CC56" s="478"/>
      <c r="CD56" s="478"/>
      <c r="CE56" s="478"/>
      <c r="CF56" s="457"/>
      <c r="CG56" s="457"/>
    </row>
    <row r="57" spans="1:85" ht="13.5" customHeight="1">
      <c r="A57" s="454"/>
      <c r="B57" s="457"/>
      <c r="C57" s="471" t="s">
        <v>413</v>
      </c>
      <c r="D57" s="471"/>
      <c r="E57" s="471"/>
      <c r="F57" s="471"/>
      <c r="G57" s="471"/>
      <c r="H57" s="490"/>
      <c r="I57" s="490"/>
      <c r="J57" s="490"/>
      <c r="K57" s="490"/>
      <c r="L57" s="490"/>
      <c r="M57" s="490"/>
      <c r="N57" s="490"/>
      <c r="O57" s="490"/>
      <c r="P57" s="490"/>
      <c r="Q57" s="490"/>
      <c r="R57" s="490"/>
      <c r="S57" s="490"/>
      <c r="T57" s="490"/>
      <c r="U57" s="490"/>
      <c r="V57" s="454"/>
      <c r="W57" s="457"/>
      <c r="X57" s="471" t="s">
        <v>413</v>
      </c>
      <c r="Y57" s="471"/>
      <c r="Z57" s="471"/>
      <c r="AA57" s="471"/>
      <c r="AB57" s="471"/>
      <c r="AC57" s="490"/>
      <c r="AD57" s="490"/>
      <c r="AE57" s="490"/>
      <c r="AF57" s="490"/>
      <c r="AG57" s="490"/>
      <c r="AH57" s="490"/>
      <c r="AI57" s="490"/>
      <c r="AJ57" s="490"/>
      <c r="AK57" s="490"/>
      <c r="AL57" s="490"/>
      <c r="AM57" s="490"/>
      <c r="AN57" s="490"/>
      <c r="AO57" s="490"/>
      <c r="AQ57" s="458"/>
      <c r="AR57" s="458"/>
      <c r="AS57" s="458"/>
      <c r="AT57" s="458"/>
      <c r="AU57" s="458"/>
      <c r="AV57" s="458"/>
      <c r="AW57" s="458"/>
      <c r="AX57" s="458"/>
      <c r="AY57" s="498"/>
      <c r="AZ57" s="498"/>
      <c r="BA57" s="498"/>
      <c r="BB57" s="498"/>
      <c r="BC57" s="498"/>
      <c r="BD57" s="498"/>
      <c r="BE57" s="498"/>
      <c r="BF57" s="458"/>
      <c r="BG57" s="458"/>
      <c r="BH57" s="458"/>
      <c r="BI57" s="458"/>
      <c r="BJ57" s="458"/>
      <c r="BK57" s="458"/>
      <c r="BL57" s="458"/>
      <c r="BM57" s="498"/>
      <c r="BN57" s="498"/>
      <c r="BO57" s="498"/>
      <c r="BP57" s="498"/>
      <c r="BQ57" s="498"/>
      <c r="BR57" s="498"/>
      <c r="BS57" s="498"/>
      <c r="BT57" s="458"/>
      <c r="BU57" s="458"/>
      <c r="BV57" s="458"/>
      <c r="BW57" s="458"/>
      <c r="BX57" s="458"/>
      <c r="BY57" s="458"/>
      <c r="BZ57" s="478"/>
      <c r="CA57" s="478"/>
      <c r="CB57" s="478"/>
      <c r="CC57" s="478"/>
      <c r="CD57" s="478"/>
      <c r="CE57" s="478"/>
      <c r="CF57" s="457"/>
      <c r="CG57" s="457"/>
    </row>
    <row r="58" spans="1:85" ht="13.5" customHeight="1">
      <c r="A58" s="454"/>
      <c r="B58" s="457"/>
      <c r="C58" s="471"/>
      <c r="D58" s="471"/>
      <c r="E58" s="471"/>
      <c r="F58" s="471"/>
      <c r="G58" s="471"/>
      <c r="H58" s="490"/>
      <c r="I58" s="490"/>
      <c r="J58" s="490"/>
      <c r="K58" s="490"/>
      <c r="L58" s="490"/>
      <c r="M58" s="490"/>
      <c r="N58" s="490"/>
      <c r="O58" s="490"/>
      <c r="P58" s="490"/>
      <c r="Q58" s="490"/>
      <c r="R58" s="490"/>
      <c r="S58" s="490"/>
      <c r="T58" s="490"/>
      <c r="U58" s="490"/>
      <c r="V58" s="454"/>
      <c r="W58" s="457"/>
      <c r="X58" s="471"/>
      <c r="Y58" s="471"/>
      <c r="Z58" s="471"/>
      <c r="AA58" s="471"/>
      <c r="AB58" s="471"/>
      <c r="AC58" s="490"/>
      <c r="AD58" s="490"/>
      <c r="AE58" s="490"/>
      <c r="AF58" s="490"/>
      <c r="AG58" s="490"/>
      <c r="AH58" s="490"/>
      <c r="AI58" s="490"/>
      <c r="AJ58" s="490"/>
      <c r="AK58" s="490"/>
      <c r="AL58" s="490"/>
      <c r="AM58" s="490"/>
      <c r="AN58" s="490"/>
      <c r="AO58" s="490"/>
      <c r="CF58" s="457"/>
      <c r="CG58" s="457"/>
    </row>
    <row r="59" spans="1:85" ht="13.5" customHeight="1">
      <c r="A59" s="454"/>
      <c r="B59" s="457"/>
      <c r="C59" s="472" t="s">
        <v>423</v>
      </c>
      <c r="D59" s="472"/>
      <c r="E59" s="472"/>
      <c r="F59" s="472"/>
      <c r="G59" s="472"/>
      <c r="H59" s="490"/>
      <c r="I59" s="490"/>
      <c r="J59" s="490"/>
      <c r="K59" s="490"/>
      <c r="L59" s="490"/>
      <c r="M59" s="490"/>
      <c r="N59" s="490"/>
      <c r="O59" s="490"/>
      <c r="P59" s="490"/>
      <c r="Q59" s="490"/>
      <c r="R59" s="490"/>
      <c r="S59" s="490"/>
      <c r="T59" s="490"/>
      <c r="U59" s="490"/>
      <c r="V59" s="454"/>
      <c r="W59" s="457"/>
      <c r="X59" s="472" t="s">
        <v>423</v>
      </c>
      <c r="Y59" s="472"/>
      <c r="Z59" s="472"/>
      <c r="AA59" s="472"/>
      <c r="AB59" s="472"/>
      <c r="AC59" s="490"/>
      <c r="AD59" s="490"/>
      <c r="AE59" s="490"/>
      <c r="AF59" s="490"/>
      <c r="AG59" s="490"/>
      <c r="AH59" s="490"/>
      <c r="AI59" s="490"/>
      <c r="AJ59" s="490"/>
      <c r="AK59" s="490"/>
      <c r="AL59" s="490"/>
      <c r="AM59" s="490"/>
      <c r="AN59" s="490"/>
      <c r="AO59" s="490"/>
    </row>
    <row r="60" spans="1:85" ht="13.5" customHeight="1">
      <c r="A60" s="455"/>
      <c r="B60" s="470"/>
      <c r="C60" s="472"/>
      <c r="D60" s="472"/>
      <c r="E60" s="472"/>
      <c r="F60" s="472"/>
      <c r="G60" s="472"/>
      <c r="H60" s="490"/>
      <c r="I60" s="490"/>
      <c r="J60" s="490"/>
      <c r="K60" s="490"/>
      <c r="L60" s="490"/>
      <c r="M60" s="490"/>
      <c r="N60" s="490"/>
      <c r="O60" s="490"/>
      <c r="P60" s="490"/>
      <c r="Q60" s="490"/>
      <c r="R60" s="490"/>
      <c r="S60" s="490"/>
      <c r="T60" s="490"/>
      <c r="U60" s="490"/>
      <c r="V60" s="455"/>
      <c r="W60" s="470"/>
      <c r="X60" s="472"/>
      <c r="Y60" s="472"/>
      <c r="Z60" s="472"/>
      <c r="AA60" s="472"/>
      <c r="AB60" s="472"/>
      <c r="AC60" s="490"/>
      <c r="AD60" s="490"/>
      <c r="AE60" s="490"/>
      <c r="AF60" s="490"/>
      <c r="AG60" s="490"/>
      <c r="AH60" s="490"/>
      <c r="AI60" s="490"/>
      <c r="AJ60" s="490"/>
      <c r="AK60" s="490"/>
      <c r="AL60" s="490"/>
      <c r="AM60" s="490"/>
      <c r="AN60" s="490"/>
      <c r="AO60" s="490"/>
    </row>
    <row r="61" spans="1:85" ht="9" customHeight="1">
      <c r="A61" s="457"/>
      <c r="B61" s="457"/>
      <c r="C61" s="473"/>
      <c r="D61" s="473"/>
      <c r="E61" s="473"/>
      <c r="F61" s="473"/>
      <c r="G61" s="473"/>
      <c r="H61" s="456"/>
      <c r="I61" s="456"/>
      <c r="J61" s="456"/>
      <c r="K61" s="456"/>
      <c r="L61" s="456"/>
      <c r="M61" s="456"/>
      <c r="N61" s="456"/>
      <c r="O61" s="456"/>
      <c r="P61" s="456"/>
      <c r="Q61" s="456"/>
      <c r="R61" s="456"/>
      <c r="S61" s="456"/>
      <c r="T61" s="456"/>
      <c r="U61" s="456"/>
      <c r="V61" s="456"/>
      <c r="W61" s="456"/>
      <c r="X61" s="469"/>
      <c r="Y61" s="469"/>
      <c r="Z61" s="469"/>
      <c r="AA61" s="469"/>
      <c r="AB61" s="469"/>
      <c r="AC61" s="456"/>
      <c r="AD61" s="456"/>
      <c r="AE61" s="456"/>
      <c r="AF61" s="456"/>
      <c r="AG61" s="456"/>
      <c r="AH61" s="456"/>
      <c r="AI61" s="456"/>
      <c r="AJ61" s="456"/>
      <c r="AK61" s="456"/>
      <c r="AL61" s="456"/>
      <c r="AM61" s="456"/>
      <c r="AN61" s="456"/>
      <c r="AO61" s="456"/>
      <c r="AQ61" s="546" t="s">
        <v>425</v>
      </c>
      <c r="AR61" s="546"/>
      <c r="AS61" s="546"/>
      <c r="AT61" s="546"/>
      <c r="AU61" s="546"/>
      <c r="AV61" s="546"/>
      <c r="AW61" s="546"/>
      <c r="AX61" s="546"/>
      <c r="AY61" s="546"/>
      <c r="AZ61" s="546"/>
      <c r="BA61" s="546"/>
      <c r="BB61" s="546"/>
      <c r="BC61" s="546"/>
      <c r="BD61" s="546"/>
      <c r="BE61" s="546"/>
      <c r="BF61" s="546"/>
      <c r="BG61" s="546"/>
      <c r="BH61" s="546"/>
      <c r="BI61" s="546"/>
      <c r="BJ61" s="546"/>
      <c r="BK61" s="546"/>
      <c r="BL61" s="546"/>
      <c r="BM61" s="546"/>
      <c r="BN61" s="546"/>
      <c r="BO61" s="546"/>
      <c r="BP61" s="546"/>
      <c r="BQ61" s="546"/>
      <c r="BR61" s="546"/>
      <c r="BS61" s="546"/>
      <c r="BT61" s="546"/>
      <c r="BU61" s="546"/>
      <c r="BV61" s="546"/>
      <c r="BW61" s="546"/>
      <c r="BX61" s="546"/>
      <c r="BY61" s="546"/>
      <c r="BZ61" s="546"/>
      <c r="CA61" s="546"/>
      <c r="CB61" s="546"/>
      <c r="CC61" s="546"/>
      <c r="CD61" s="546"/>
      <c r="CE61" s="546"/>
    </row>
    <row r="62" spans="1:85" ht="13.5" customHeight="1">
      <c r="A62" s="458" t="s">
        <v>420</v>
      </c>
      <c r="B62" s="458"/>
      <c r="C62" s="458"/>
      <c r="D62" s="458"/>
      <c r="E62" s="458"/>
      <c r="F62" s="458"/>
      <c r="G62" s="458"/>
      <c r="H62" s="458"/>
      <c r="I62" s="498" t="s">
        <v>61</v>
      </c>
      <c r="J62" s="498"/>
      <c r="K62" s="498"/>
      <c r="L62" s="498"/>
      <c r="M62" s="498"/>
      <c r="N62" s="498"/>
      <c r="O62" s="498"/>
      <c r="P62" s="458" t="s">
        <v>422</v>
      </c>
      <c r="Q62" s="458"/>
      <c r="R62" s="458"/>
      <c r="S62" s="458"/>
      <c r="T62" s="458"/>
      <c r="U62" s="458"/>
      <c r="V62" s="458"/>
      <c r="W62" s="498" t="s">
        <v>61</v>
      </c>
      <c r="X62" s="498"/>
      <c r="Y62" s="498"/>
      <c r="Z62" s="498"/>
      <c r="AA62" s="498"/>
      <c r="AB62" s="498"/>
      <c r="AC62" s="498"/>
      <c r="AD62" s="458" t="s">
        <v>240</v>
      </c>
      <c r="AE62" s="458"/>
      <c r="AF62" s="458"/>
      <c r="AG62" s="458"/>
      <c r="AH62" s="458"/>
      <c r="AI62" s="458"/>
      <c r="AJ62" s="478" t="s">
        <v>61</v>
      </c>
      <c r="AK62" s="478"/>
      <c r="AL62" s="478"/>
      <c r="AM62" s="478"/>
      <c r="AN62" s="478"/>
      <c r="AO62" s="478"/>
      <c r="AQ62" s="546"/>
      <c r="AR62" s="546"/>
      <c r="AS62" s="546"/>
      <c r="AT62" s="546"/>
      <c r="AU62" s="546"/>
      <c r="AV62" s="546"/>
      <c r="AW62" s="546"/>
      <c r="AX62" s="546"/>
      <c r="AY62" s="546"/>
      <c r="AZ62" s="546"/>
      <c r="BA62" s="546"/>
      <c r="BB62" s="546"/>
      <c r="BC62" s="546"/>
      <c r="BD62" s="546"/>
      <c r="BE62" s="546"/>
      <c r="BF62" s="546"/>
      <c r="BG62" s="546"/>
      <c r="BH62" s="546"/>
      <c r="BI62" s="546"/>
      <c r="BJ62" s="546"/>
      <c r="BK62" s="546"/>
      <c r="BL62" s="546"/>
      <c r="BM62" s="546"/>
      <c r="BN62" s="546"/>
      <c r="BO62" s="546"/>
      <c r="BP62" s="546"/>
      <c r="BQ62" s="546"/>
      <c r="BR62" s="546"/>
      <c r="BS62" s="546"/>
      <c r="BT62" s="546"/>
      <c r="BU62" s="546"/>
      <c r="BV62" s="546"/>
      <c r="BW62" s="546"/>
      <c r="BX62" s="546"/>
      <c r="BY62" s="546"/>
      <c r="BZ62" s="546"/>
      <c r="CA62" s="546"/>
      <c r="CB62" s="546"/>
      <c r="CC62" s="546"/>
      <c r="CD62" s="546"/>
      <c r="CE62" s="546"/>
    </row>
    <row r="63" spans="1:85" ht="13.5" customHeight="1">
      <c r="A63" s="458"/>
      <c r="B63" s="458"/>
      <c r="C63" s="458"/>
      <c r="D63" s="458"/>
      <c r="E63" s="458"/>
      <c r="F63" s="458"/>
      <c r="G63" s="458"/>
      <c r="H63" s="458"/>
      <c r="I63" s="498"/>
      <c r="J63" s="498"/>
      <c r="K63" s="498"/>
      <c r="L63" s="498"/>
      <c r="M63" s="498"/>
      <c r="N63" s="498"/>
      <c r="O63" s="498"/>
      <c r="P63" s="458"/>
      <c r="Q63" s="458"/>
      <c r="R63" s="458"/>
      <c r="S63" s="458"/>
      <c r="T63" s="458"/>
      <c r="U63" s="458"/>
      <c r="V63" s="458"/>
      <c r="W63" s="498"/>
      <c r="X63" s="498"/>
      <c r="Y63" s="498"/>
      <c r="Z63" s="498"/>
      <c r="AA63" s="498"/>
      <c r="AB63" s="498"/>
      <c r="AC63" s="498"/>
      <c r="AD63" s="458"/>
      <c r="AE63" s="458"/>
      <c r="AF63" s="458"/>
      <c r="AG63" s="458"/>
      <c r="AH63" s="458"/>
      <c r="AI63" s="458"/>
      <c r="AJ63" s="478"/>
      <c r="AK63" s="478"/>
      <c r="AL63" s="478"/>
      <c r="AM63" s="478"/>
      <c r="AN63" s="478"/>
      <c r="AO63" s="478"/>
      <c r="AQ63" s="546"/>
      <c r="AR63" s="546"/>
      <c r="AS63" s="546"/>
      <c r="AT63" s="546"/>
      <c r="AU63" s="546"/>
      <c r="AV63" s="546"/>
      <c r="AW63" s="546"/>
      <c r="AX63" s="546"/>
      <c r="AY63" s="546"/>
      <c r="AZ63" s="546"/>
      <c r="BA63" s="546"/>
      <c r="BB63" s="546"/>
      <c r="BC63" s="546"/>
      <c r="BD63" s="546"/>
      <c r="BE63" s="546"/>
      <c r="BF63" s="546"/>
      <c r="BG63" s="546"/>
      <c r="BH63" s="546"/>
      <c r="BI63" s="546"/>
      <c r="BJ63" s="546"/>
      <c r="BK63" s="546"/>
      <c r="BL63" s="546"/>
      <c r="BM63" s="546"/>
      <c r="BN63" s="546"/>
      <c r="BO63" s="546"/>
      <c r="BP63" s="546"/>
      <c r="BQ63" s="546"/>
      <c r="BR63" s="546"/>
      <c r="BS63" s="546"/>
      <c r="BT63" s="546"/>
      <c r="BU63" s="546"/>
      <c r="BV63" s="546"/>
      <c r="BW63" s="546"/>
      <c r="BX63" s="546"/>
      <c r="BY63" s="546"/>
      <c r="BZ63" s="546"/>
      <c r="CA63" s="546"/>
      <c r="CB63" s="546"/>
      <c r="CC63" s="546"/>
      <c r="CD63" s="546"/>
      <c r="CE63" s="546"/>
    </row>
    <row r="64" spans="1:85" ht="13.5" customHeight="1">
      <c r="A64" s="458"/>
      <c r="B64" s="458"/>
      <c r="C64" s="458"/>
      <c r="D64" s="458"/>
      <c r="E64" s="458"/>
      <c r="F64" s="458"/>
      <c r="G64" s="458"/>
      <c r="H64" s="458"/>
      <c r="I64" s="498"/>
      <c r="J64" s="498"/>
      <c r="K64" s="498"/>
      <c r="L64" s="498"/>
      <c r="M64" s="498"/>
      <c r="N64" s="498"/>
      <c r="O64" s="498"/>
      <c r="P64" s="458"/>
      <c r="Q64" s="458"/>
      <c r="R64" s="458"/>
      <c r="S64" s="458"/>
      <c r="T64" s="458"/>
      <c r="U64" s="458"/>
      <c r="V64" s="458"/>
      <c r="W64" s="498"/>
      <c r="X64" s="498"/>
      <c r="Y64" s="498"/>
      <c r="Z64" s="498"/>
      <c r="AA64" s="498"/>
      <c r="AB64" s="498"/>
      <c r="AC64" s="498"/>
      <c r="AD64" s="458"/>
      <c r="AE64" s="458"/>
      <c r="AF64" s="458"/>
      <c r="AG64" s="458"/>
      <c r="AH64" s="458"/>
      <c r="AI64" s="458"/>
      <c r="AJ64" s="478"/>
      <c r="AK64" s="478"/>
      <c r="AL64" s="478"/>
      <c r="AM64" s="478"/>
      <c r="AN64" s="478"/>
      <c r="AO64" s="478"/>
    </row>
    <row r="65" spans="1:89" ht="9" customHeight="1">
      <c r="A65" s="457"/>
      <c r="B65" s="457"/>
      <c r="C65" s="473"/>
      <c r="D65" s="473"/>
      <c r="E65" s="473"/>
      <c r="F65" s="473"/>
      <c r="G65" s="473"/>
      <c r="H65" s="457"/>
      <c r="I65" s="457"/>
      <c r="J65" s="457"/>
      <c r="K65" s="457"/>
      <c r="L65" s="457"/>
      <c r="M65" s="457"/>
      <c r="N65" s="457"/>
      <c r="O65" s="457"/>
      <c r="P65" s="457"/>
      <c r="Q65" s="457"/>
      <c r="R65" s="457"/>
      <c r="S65" s="457"/>
      <c r="T65" s="457"/>
      <c r="U65" s="457"/>
      <c r="V65" s="457"/>
      <c r="W65" s="457"/>
      <c r="X65" s="473"/>
      <c r="Y65" s="473"/>
      <c r="Z65" s="473"/>
      <c r="AA65" s="473"/>
      <c r="AB65" s="473"/>
      <c r="AC65" s="457"/>
      <c r="AD65" s="457"/>
      <c r="AE65" s="457"/>
      <c r="AF65" s="457"/>
      <c r="AG65" s="457"/>
      <c r="AH65" s="457"/>
      <c r="AI65" s="457"/>
      <c r="AJ65" s="457"/>
      <c r="AK65" s="457"/>
      <c r="AL65" s="457"/>
      <c r="AM65" s="457"/>
      <c r="AN65" s="457"/>
      <c r="AO65" s="457"/>
      <c r="CK65" s="563" t="s">
        <v>426</v>
      </c>
    </row>
    <row r="66" spans="1:89" ht="9" customHeight="1">
      <c r="A66" s="457"/>
      <c r="B66" s="457"/>
      <c r="C66" s="473"/>
      <c r="D66" s="473"/>
      <c r="E66" s="473"/>
      <c r="F66" s="473"/>
      <c r="G66" s="473"/>
      <c r="H66" s="457"/>
      <c r="I66" s="457"/>
      <c r="J66" s="457"/>
      <c r="K66" s="457"/>
      <c r="L66" s="457"/>
      <c r="M66" s="457"/>
      <c r="N66" s="457"/>
      <c r="O66" s="457"/>
      <c r="P66" s="457"/>
      <c r="Q66" s="457"/>
      <c r="R66" s="457"/>
      <c r="S66" s="457"/>
      <c r="T66" s="457"/>
      <c r="U66" s="457"/>
      <c r="V66" s="457"/>
      <c r="W66" s="457"/>
      <c r="X66" s="473"/>
      <c r="Y66" s="473"/>
      <c r="Z66" s="473"/>
      <c r="AA66" s="473"/>
      <c r="AB66" s="473"/>
      <c r="AC66" s="457"/>
      <c r="AD66" s="457"/>
      <c r="AE66" s="457"/>
      <c r="AF66" s="457"/>
      <c r="AG66" s="457"/>
      <c r="AH66" s="457"/>
      <c r="AI66" s="457"/>
      <c r="AJ66" s="457"/>
      <c r="AK66" s="457"/>
      <c r="AL66" s="457"/>
      <c r="AM66" s="457"/>
      <c r="AN66" s="457"/>
      <c r="AO66" s="457"/>
    </row>
    <row r="67" spans="1:89" ht="15" customHeight="1">
      <c r="D67" s="355" t="s">
        <v>263</v>
      </c>
    </row>
    <row r="68" spans="1:89" ht="15" customHeight="1">
      <c r="D68" s="355" t="s">
        <v>27</v>
      </c>
      <c r="CK68" s="563" t="s">
        <v>229</v>
      </c>
    </row>
    <row r="69" spans="1:89" ht="15" customHeight="1">
      <c r="D69" s="355" t="s">
        <v>53</v>
      </c>
    </row>
    <row r="70" spans="1:89" ht="15" customHeight="1">
      <c r="D70" s="355" t="s">
        <v>66</v>
      </c>
    </row>
    <row r="71" spans="1:89" ht="15" customHeight="1">
      <c r="D71" s="355" t="s">
        <v>429</v>
      </c>
    </row>
    <row r="72" spans="1:89" ht="15" customHeight="1">
      <c r="D72" s="355" t="s">
        <v>431</v>
      </c>
    </row>
    <row r="73" spans="1:89" ht="15" customHeight="1">
      <c r="D73" s="355" t="s">
        <v>248</v>
      </c>
    </row>
    <row r="74" spans="1:89" ht="15" customHeight="1">
      <c r="D74" s="355" t="s">
        <v>359</v>
      </c>
    </row>
    <row r="75" spans="1:89" ht="15" customHeight="1">
      <c r="D75" s="355" t="s">
        <v>432</v>
      </c>
    </row>
    <row r="76" spans="1:89" ht="15" customHeight="1">
      <c r="D76" s="355" t="s">
        <v>435</v>
      </c>
    </row>
    <row r="77" spans="1:89" ht="15" customHeight="1">
      <c r="D77" s="355" t="s">
        <v>436</v>
      </c>
    </row>
    <row r="78" spans="1:89" ht="15" customHeight="1">
      <c r="D78" s="355" t="s">
        <v>91</v>
      </c>
    </row>
    <row r="79" spans="1:89" ht="15" customHeight="1">
      <c r="D79" s="355" t="s">
        <v>261</v>
      </c>
    </row>
    <row r="80" spans="1:89" ht="15" customHeight="1">
      <c r="D80" s="355" t="s">
        <v>224</v>
      </c>
    </row>
    <row r="81" spans="4:4" ht="15" customHeight="1">
      <c r="D81" s="355" t="s">
        <v>106</v>
      </c>
    </row>
    <row r="82" spans="4:4" ht="15" customHeight="1">
      <c r="D82" s="355" t="s">
        <v>437</v>
      </c>
    </row>
    <row r="83" spans="4:4" ht="15" customHeight="1">
      <c r="D83" s="355" t="s">
        <v>439</v>
      </c>
    </row>
    <row r="84" spans="4:4" ht="15" customHeight="1">
      <c r="D84" s="355" t="s">
        <v>440</v>
      </c>
    </row>
    <row r="85" spans="4:4" ht="15" customHeight="1">
      <c r="D85" s="355" t="s">
        <v>327</v>
      </c>
    </row>
    <row r="86" spans="4:4" ht="15" customHeight="1">
      <c r="D86" s="355" t="s">
        <v>441</v>
      </c>
    </row>
    <row r="87" spans="4:4" ht="15" customHeight="1">
      <c r="D87" s="355" t="s">
        <v>444</v>
      </c>
    </row>
    <row r="88" spans="4:4" ht="15" customHeight="1">
      <c r="D88" s="355" t="s">
        <v>41</v>
      </c>
    </row>
    <row r="89" spans="4:4" ht="15" customHeight="1">
      <c r="D89" s="355" t="s">
        <v>445</v>
      </c>
    </row>
    <row r="90" spans="4:4" ht="15" customHeight="1">
      <c r="D90" s="355" t="s">
        <v>247</v>
      </c>
    </row>
    <row r="91" spans="4:4" ht="15" customHeight="1">
      <c r="D91" s="355" t="s">
        <v>446</v>
      </c>
    </row>
    <row r="92" spans="4:4" ht="15" customHeight="1">
      <c r="D92" s="355" t="s">
        <v>448</v>
      </c>
    </row>
    <row r="93" spans="4:4" ht="15" customHeight="1">
      <c r="D93" s="355" t="s">
        <v>449</v>
      </c>
    </row>
    <row r="94" spans="4:4" ht="15" customHeight="1">
      <c r="D94" s="355" t="s">
        <v>452</v>
      </c>
    </row>
    <row r="95" spans="4:4" ht="15" customHeight="1">
      <c r="D95" s="355" t="s">
        <v>186</v>
      </c>
    </row>
    <row r="96" spans="4:4" ht="15" customHeight="1">
      <c r="D96" s="355" t="s">
        <v>275</v>
      </c>
    </row>
    <row r="97" spans="4:4" ht="15" customHeight="1">
      <c r="D97" s="355" t="s">
        <v>190</v>
      </c>
    </row>
    <row r="98" spans="4:4" ht="15" customHeight="1">
      <c r="D98" s="355" t="s">
        <v>454</v>
      </c>
    </row>
    <row r="99" spans="4:4" ht="15" customHeight="1">
      <c r="D99" s="355" t="s">
        <v>228</v>
      </c>
    </row>
    <row r="100" spans="4:4" ht="15" customHeight="1">
      <c r="D100" s="355" t="s">
        <v>455</v>
      </c>
    </row>
    <row r="101" spans="4:4" ht="15" customHeight="1">
      <c r="D101" s="355" t="s">
        <v>128</v>
      </c>
    </row>
    <row r="102" spans="4:4" ht="15" customHeight="1">
      <c r="D102" s="355" t="s">
        <v>458</v>
      </c>
    </row>
    <row r="103" spans="4:4" ht="15" customHeight="1">
      <c r="D103" s="355" t="s">
        <v>459</v>
      </c>
    </row>
    <row r="104" spans="4:4" ht="15" customHeight="1">
      <c r="D104" s="355" t="s">
        <v>370</v>
      </c>
    </row>
    <row r="105" spans="4:4" ht="15" customHeight="1">
      <c r="D105" s="355" t="s">
        <v>460</v>
      </c>
    </row>
    <row r="106" spans="4:4" ht="15" customHeight="1">
      <c r="D106" s="355" t="s">
        <v>463</v>
      </c>
    </row>
    <row r="107" spans="4:4" ht="15" customHeight="1"/>
    <row r="108" spans="4:4" ht="15" customHeight="1"/>
  </sheetData>
  <mergeCells count="209">
    <mergeCell ref="B7:G7"/>
    <mergeCell ref="H7:AK7"/>
    <mergeCell ref="B9:G9"/>
    <mergeCell ref="H9:AK9"/>
    <mergeCell ref="AX12:CE12"/>
    <mergeCell ref="R13:S13"/>
    <mergeCell ref="T13:V13"/>
    <mergeCell ref="R14:S14"/>
    <mergeCell ref="T14:V14"/>
    <mergeCell ref="R15:S15"/>
    <mergeCell ref="T15:V15"/>
    <mergeCell ref="BA15:BJ15"/>
    <mergeCell ref="R16:S16"/>
    <mergeCell ref="T16:V16"/>
    <mergeCell ref="BA17:BJ17"/>
    <mergeCell ref="H18:AO18"/>
    <mergeCell ref="BH21:BI21"/>
    <mergeCell ref="BJ21:BL21"/>
    <mergeCell ref="BH22:BI22"/>
    <mergeCell ref="BJ22:BL22"/>
    <mergeCell ref="H23:AO23"/>
    <mergeCell ref="BH23:BI23"/>
    <mergeCell ref="BJ23:BL23"/>
    <mergeCell ref="K24:T24"/>
    <mergeCell ref="BH24:BI24"/>
    <mergeCell ref="BJ24:BL24"/>
    <mergeCell ref="K26:T26"/>
    <mergeCell ref="BE28:BG28"/>
    <mergeCell ref="BI28:BL28"/>
    <mergeCell ref="BO28:BQ28"/>
    <mergeCell ref="BS28:BU28"/>
    <mergeCell ref="BX28:BZ28"/>
    <mergeCell ref="CB28:CD28"/>
    <mergeCell ref="BF29:BJ29"/>
    <mergeCell ref="BP29:BT29"/>
    <mergeCell ref="BY29:CC29"/>
    <mergeCell ref="O37:Q37"/>
    <mergeCell ref="S37:V37"/>
    <mergeCell ref="Y37:AA37"/>
    <mergeCell ref="AC37:AE37"/>
    <mergeCell ref="AH37:AJ37"/>
    <mergeCell ref="AL37:AN37"/>
    <mergeCell ref="P38:T38"/>
    <mergeCell ref="Z38:AD38"/>
    <mergeCell ref="AI38:AM38"/>
    <mergeCell ref="AZ42:BB42"/>
    <mergeCell ref="AZ43:BB43"/>
    <mergeCell ref="H53:J53"/>
    <mergeCell ref="H54:J54"/>
    <mergeCell ref="A4:AO5"/>
    <mergeCell ref="AQ4:CE5"/>
    <mergeCell ref="AR6:AV8"/>
    <mergeCell ref="AX6:BK8"/>
    <mergeCell ref="BM6:BQ8"/>
    <mergeCell ref="BS6:CE8"/>
    <mergeCell ref="AR9:AV11"/>
    <mergeCell ref="AX9:CE11"/>
    <mergeCell ref="B11:F16"/>
    <mergeCell ref="H11:Q12"/>
    <mergeCell ref="R11:AE12"/>
    <mergeCell ref="AF11:AO12"/>
    <mergeCell ref="AR12:AV14"/>
    <mergeCell ref="H13:N14"/>
    <mergeCell ref="O13:Q14"/>
    <mergeCell ref="W13:W14"/>
    <mergeCell ref="X13:AD14"/>
    <mergeCell ref="AE13:AE14"/>
    <mergeCell ref="AF13:AO14"/>
    <mergeCell ref="AX13:CE14"/>
    <mergeCell ref="CG13:CX14"/>
    <mergeCell ref="H15:N16"/>
    <mergeCell ref="O15:Q16"/>
    <mergeCell ref="W15:W16"/>
    <mergeCell ref="X15:AD16"/>
    <mergeCell ref="AE15:AE16"/>
    <mergeCell ref="AF15:AO16"/>
    <mergeCell ref="AR15:AV17"/>
    <mergeCell ref="BM15:BQ17"/>
    <mergeCell ref="BS15:CE17"/>
    <mergeCell ref="B18:F20"/>
    <mergeCell ref="H19:AO20"/>
    <mergeCell ref="AR19:AV24"/>
    <mergeCell ref="AX19:BG20"/>
    <mergeCell ref="BH19:BU20"/>
    <mergeCell ref="BV19:CE20"/>
    <mergeCell ref="B21:F23"/>
    <mergeCell ref="H21:M22"/>
    <mergeCell ref="N21:R22"/>
    <mergeCell ref="AX21:BD22"/>
    <mergeCell ref="BE21:BG22"/>
    <mergeCell ref="BM21:BM22"/>
    <mergeCell ref="BN21:BT22"/>
    <mergeCell ref="BU21:BU22"/>
    <mergeCell ref="BV21:CE22"/>
    <mergeCell ref="AX23:BD24"/>
    <mergeCell ref="BE23:BG24"/>
    <mergeCell ref="BM23:BM24"/>
    <mergeCell ref="BN23:BT24"/>
    <mergeCell ref="BU23:BU24"/>
    <mergeCell ref="BV23:CE24"/>
    <mergeCell ref="B24:F26"/>
    <mergeCell ref="W24:AA26"/>
    <mergeCell ref="AC24:AO26"/>
    <mergeCell ref="AY26:BB29"/>
    <mergeCell ref="BD26:BM27"/>
    <mergeCell ref="BN26:BV27"/>
    <mergeCell ref="BW26:CE27"/>
    <mergeCell ref="B28:F33"/>
    <mergeCell ref="I28:L29"/>
    <mergeCell ref="N28:AB29"/>
    <mergeCell ref="AC28:AO29"/>
    <mergeCell ref="I30:L31"/>
    <mergeCell ref="N30:AB31"/>
    <mergeCell ref="AC30:AO31"/>
    <mergeCell ref="AX30:BC33"/>
    <mergeCell ref="BD30:BJ31"/>
    <mergeCell ref="BK30:BR31"/>
    <mergeCell ref="BS30:BY31"/>
    <mergeCell ref="BZ30:CE31"/>
    <mergeCell ref="I32:L33"/>
    <mergeCell ref="N32:AB33"/>
    <mergeCell ref="AC32:AO33"/>
    <mergeCell ref="BD32:BJ33"/>
    <mergeCell ref="BK32:BR33"/>
    <mergeCell ref="BS32:BY33"/>
    <mergeCell ref="BZ32:CE33"/>
    <mergeCell ref="I35:L38"/>
    <mergeCell ref="N35:W36"/>
    <mergeCell ref="X35:AF36"/>
    <mergeCell ref="AG35:AO36"/>
    <mergeCell ref="AQ35:AY37"/>
    <mergeCell ref="AZ35:BJ37"/>
    <mergeCell ref="BL35:BT37"/>
    <mergeCell ref="BU35:CE37"/>
    <mergeCell ref="AS38:AY40"/>
    <mergeCell ref="AZ38:BJ40"/>
    <mergeCell ref="BL38:BT40"/>
    <mergeCell ref="BU38:CE40"/>
    <mergeCell ref="H39:M44"/>
    <mergeCell ref="N39:Q40"/>
    <mergeCell ref="R39:X40"/>
    <mergeCell ref="Y39:AD40"/>
    <mergeCell ref="AE39:AJ40"/>
    <mergeCell ref="AK39:AO40"/>
    <mergeCell ref="N41:Q42"/>
    <mergeCell ref="R41:X42"/>
    <mergeCell ref="Y41:AD42"/>
    <mergeCell ref="AE41:AJ42"/>
    <mergeCell ref="AK41:AO42"/>
    <mergeCell ref="AQ41:AY43"/>
    <mergeCell ref="BC41:BJ43"/>
    <mergeCell ref="BL41:BT43"/>
    <mergeCell ref="BU41:CE43"/>
    <mergeCell ref="N43:Q44"/>
    <mergeCell ref="R43:X44"/>
    <mergeCell ref="Y43:AD44"/>
    <mergeCell ref="AE43:AJ44"/>
    <mergeCell ref="AK43:AO44"/>
    <mergeCell ref="AS44:AY46"/>
    <mergeCell ref="AZ44:BJ46"/>
    <mergeCell ref="BL44:BT46"/>
    <mergeCell ref="BU44:CE46"/>
    <mergeCell ref="B46:F47"/>
    <mergeCell ref="H46:U47"/>
    <mergeCell ref="W46:AA47"/>
    <mergeCell ref="AC46:AO47"/>
    <mergeCell ref="BN47:BT49"/>
    <mergeCell ref="BU47:CE49"/>
    <mergeCell ref="B49:F50"/>
    <mergeCell ref="H49:U50"/>
    <mergeCell ref="W49:AA50"/>
    <mergeCell ref="AC49:AO50"/>
    <mergeCell ref="BN50:BT52"/>
    <mergeCell ref="BU50:CE52"/>
    <mergeCell ref="B51:F52"/>
    <mergeCell ref="H51:U52"/>
    <mergeCell ref="W51:AA52"/>
    <mergeCell ref="AC51:AO52"/>
    <mergeCell ref="B53:F54"/>
    <mergeCell ref="K53:T54"/>
    <mergeCell ref="W53:AA54"/>
    <mergeCell ref="AC53:AO54"/>
    <mergeCell ref="B55:F56"/>
    <mergeCell ref="H55:U56"/>
    <mergeCell ref="W55:AA56"/>
    <mergeCell ref="AC55:AO56"/>
    <mergeCell ref="AQ55:AX57"/>
    <mergeCell ref="AY55:BE57"/>
    <mergeCell ref="BF55:BL57"/>
    <mergeCell ref="BM55:BS57"/>
    <mergeCell ref="BT55:BY57"/>
    <mergeCell ref="BZ55:CE57"/>
    <mergeCell ref="C57:G58"/>
    <mergeCell ref="H57:U58"/>
    <mergeCell ref="X57:AB58"/>
    <mergeCell ref="AC57:AO58"/>
    <mergeCell ref="C59:G60"/>
    <mergeCell ref="H59:U60"/>
    <mergeCell ref="X59:AB60"/>
    <mergeCell ref="AC59:AO60"/>
    <mergeCell ref="AQ61:CE63"/>
    <mergeCell ref="A62:H64"/>
    <mergeCell ref="I62:O64"/>
    <mergeCell ref="P62:V64"/>
    <mergeCell ref="W62:AC64"/>
    <mergeCell ref="AD62:AI64"/>
    <mergeCell ref="AJ62:AO64"/>
    <mergeCell ref="AR26:AV33"/>
    <mergeCell ref="B35:F44"/>
  </mergeCells>
  <phoneticPr fontId="5" type="Hiragana"/>
  <hyperlinks>
    <hyperlink ref="CG13" location="'入力表(工事・業務）'!A1"/>
  </hyperlinks>
  <pageMargins left="0.98402777777777795" right="0.39374999999999999" top="0.39374999999999999" bottom="0.39374999999999999" header="0.511811023622047" footer="0.511811023622047"/>
  <pageSetup paperSize="9" scale="69" fitToWidth="1" fitToHeight="1" orientation="landscape" usePrinterDefaults="1" horizontalDpi="300" verticalDpi="300" r:id="rId1"/>
  <rowBreaks count="1" manualBreakCount="1">
    <brk id="6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3366FF"/>
  </sheetPr>
  <dimension ref="A1:AE44"/>
  <sheetViews>
    <sheetView view="pageBreakPreview" zoomScale="70" zoomScaleSheetLayoutView="70" workbookViewId="0">
      <selection activeCell="J6" sqref="J6:M6"/>
    </sheetView>
  </sheetViews>
  <sheetFormatPr defaultColWidth="9.00390625" defaultRowHeight="9.6"/>
  <cols>
    <col min="1" max="1" width="3.25" style="564" customWidth="1"/>
    <col min="2" max="2" width="19.25" style="564" customWidth="1"/>
    <col min="3" max="3" width="26.5" style="564" customWidth="1"/>
    <col min="4" max="4" width="4.8671875" style="564" customWidth="1"/>
    <col min="5" max="5" width="28" style="564" customWidth="1"/>
    <col min="6" max="7" width="4.62890625" style="564" customWidth="1"/>
    <col min="8" max="8" width="3.8671875" style="564" customWidth="1"/>
    <col min="9" max="9" width="4.62890625" style="564" customWidth="1"/>
    <col min="10" max="10" width="5.62890625" style="564" customWidth="1"/>
    <col min="11" max="11" width="20.62890625" style="564" customWidth="1"/>
    <col min="12" max="13" width="4.62890625" style="564" customWidth="1"/>
    <col min="14" max="14" width="3.8671875" style="564" customWidth="1"/>
    <col min="15" max="15" width="4.62890625" style="564" customWidth="1"/>
    <col min="16" max="16" width="5.62890625" style="564" customWidth="1"/>
    <col min="17" max="17" width="20.62890625" style="564" customWidth="1"/>
    <col min="18" max="19" width="4.62890625" style="564" customWidth="1"/>
    <col min="20" max="20" width="3.8671875" style="564" customWidth="1"/>
    <col min="21" max="21" width="4.62890625" style="564" customWidth="1"/>
    <col min="22" max="22" width="5.62890625" style="564" customWidth="1"/>
    <col min="23" max="23" width="20.62890625" style="564" customWidth="1"/>
    <col min="24" max="25" width="4.62890625" style="564" customWidth="1"/>
    <col min="26" max="26" width="3.8671875" style="564" customWidth="1"/>
    <col min="27" max="27" width="4.62890625" style="564" customWidth="1"/>
    <col min="28" max="28" width="5.62890625" style="564" customWidth="1"/>
    <col min="29" max="29" width="20.62890625" style="564" customWidth="1"/>
    <col min="30" max="30" width="9" style="564" customWidth="1"/>
    <col min="31" max="31" width="47.12890625" style="564" customWidth="1"/>
    <col min="32" max="16384" width="9" style="564" customWidth="1"/>
  </cols>
  <sheetData>
    <row r="1" spans="1:31" ht="22.5" customHeight="1">
      <c r="A1" s="565"/>
      <c r="B1" s="566" t="s">
        <v>464</v>
      </c>
      <c r="C1" s="346"/>
      <c r="D1" s="346"/>
      <c r="E1" s="346"/>
    </row>
    <row r="2" spans="1:31" ht="22.5" customHeight="1">
      <c r="A2" s="566"/>
      <c r="B2" s="346"/>
      <c r="C2" s="346"/>
      <c r="D2" s="346"/>
      <c r="E2" s="346"/>
    </row>
    <row r="3" spans="1:31" ht="33">
      <c r="A3" s="346"/>
      <c r="B3" s="346"/>
      <c r="C3" s="346"/>
      <c r="D3" s="346"/>
      <c r="E3" s="346"/>
      <c r="F3" s="576" t="s">
        <v>465</v>
      </c>
      <c r="G3" s="576"/>
      <c r="H3" s="576"/>
      <c r="I3" s="576"/>
      <c r="J3" s="576"/>
      <c r="K3" s="576"/>
      <c r="L3" s="576"/>
      <c r="M3" s="576"/>
      <c r="N3" s="576"/>
      <c r="O3" s="576"/>
      <c r="P3" s="576"/>
      <c r="Q3" s="576"/>
      <c r="R3" s="576"/>
      <c r="S3" s="577"/>
    </row>
    <row r="4" spans="1:31" ht="7.5" customHeight="1">
      <c r="A4" s="346"/>
      <c r="B4" s="346"/>
      <c r="C4" s="346"/>
      <c r="D4" s="346"/>
      <c r="E4" s="346"/>
      <c r="F4" s="577"/>
      <c r="G4" s="577"/>
      <c r="H4" s="577"/>
      <c r="I4" s="577"/>
      <c r="J4" s="577"/>
      <c r="K4" s="577"/>
      <c r="L4" s="577"/>
      <c r="M4" s="577"/>
      <c r="N4" s="577"/>
      <c r="O4" s="577"/>
      <c r="P4" s="577"/>
      <c r="Q4" s="577"/>
      <c r="R4" s="577"/>
      <c r="S4" s="577"/>
      <c r="T4" s="578"/>
      <c r="U4" s="578"/>
      <c r="V4" s="578"/>
      <c r="W4" s="578"/>
      <c r="X4" s="578"/>
      <c r="Y4" s="578"/>
      <c r="Z4" s="578"/>
      <c r="AA4" s="578"/>
      <c r="AB4" s="578"/>
      <c r="AC4" s="578"/>
      <c r="AD4" s="345"/>
    </row>
    <row r="5" spans="1:31" ht="33" customHeight="1">
      <c r="A5" s="567" t="s">
        <v>457</v>
      </c>
      <c r="B5" s="567"/>
      <c r="C5" s="571" t="str">
        <f>'入力表(工事・業務）'!J4</f>
        <v>魚津市長</v>
      </c>
      <c r="D5" s="574" t="str">
        <f>'入力表(工事・業務）'!J5</f>
        <v>村椿　　晃</v>
      </c>
      <c r="E5" s="574"/>
      <c r="F5" s="578"/>
      <c r="G5" s="359" t="s">
        <v>372</v>
      </c>
      <c r="H5" s="359"/>
      <c r="I5" s="585" t="s">
        <v>373</v>
      </c>
      <c r="J5" s="588" t="str">
        <f>'入力表(工事・業務）'!E12</f>
        <v>令和７年６月２日</v>
      </c>
      <c r="K5" s="588"/>
      <c r="L5" s="588"/>
      <c r="M5" s="588"/>
      <c r="N5" s="578"/>
      <c r="O5" s="578"/>
      <c r="P5" s="578"/>
      <c r="Q5" s="578"/>
      <c r="R5" s="578"/>
      <c r="S5" s="578"/>
      <c r="T5" s="578"/>
      <c r="U5" s="578"/>
      <c r="V5" s="578"/>
      <c r="W5" s="578"/>
      <c r="X5" s="578"/>
      <c r="Y5" s="578"/>
      <c r="Z5" s="578"/>
      <c r="AA5" s="578"/>
      <c r="AB5" s="578"/>
      <c r="AC5" s="578"/>
      <c r="AD5" s="345"/>
    </row>
    <row r="6" spans="1:31" ht="33" customHeight="1">
      <c r="A6" s="567" t="s">
        <v>146</v>
      </c>
      <c r="B6" s="567"/>
      <c r="C6" s="572" t="str">
        <f>'入力表(工事・業務）'!E7</f>
        <v>○○○○○○○○工事</v>
      </c>
      <c r="D6" s="572"/>
      <c r="E6" s="572"/>
      <c r="F6" s="578"/>
      <c r="G6" s="359"/>
      <c r="H6" s="359"/>
      <c r="I6" s="586" t="s">
        <v>375</v>
      </c>
      <c r="J6" s="589" t="str">
        <f>'入力表(工事・業務）'!E13</f>
        <v>令和８年３月31日</v>
      </c>
      <c r="K6" s="589"/>
      <c r="L6" s="589"/>
      <c r="M6" s="589"/>
      <c r="N6" s="578"/>
      <c r="O6" s="578"/>
      <c r="P6" s="578"/>
      <c r="Q6" s="578"/>
      <c r="R6" s="578"/>
      <c r="S6" s="578"/>
      <c r="T6" s="578"/>
      <c r="U6" s="578"/>
      <c r="V6" s="578"/>
      <c r="W6" s="578"/>
      <c r="X6" s="578"/>
      <c r="Y6" s="578"/>
      <c r="Z6" s="578"/>
      <c r="AA6" s="578"/>
      <c r="AB6" s="578"/>
      <c r="AC6" s="578"/>
      <c r="AD6" s="345"/>
    </row>
    <row r="7" spans="1:31" ht="33" customHeight="1">
      <c r="A7" s="346"/>
      <c r="B7" s="346"/>
      <c r="C7" s="346"/>
      <c r="D7" s="346"/>
      <c r="E7" s="346"/>
      <c r="F7" s="578"/>
      <c r="G7" s="578"/>
      <c r="H7" s="578"/>
      <c r="I7" s="578"/>
      <c r="J7" s="578"/>
      <c r="K7" s="578"/>
      <c r="L7" s="578"/>
      <c r="M7" s="578"/>
      <c r="N7" s="578"/>
      <c r="O7" s="578"/>
      <c r="P7" s="578"/>
      <c r="Q7" s="578"/>
      <c r="R7" s="578"/>
      <c r="S7" s="578"/>
      <c r="T7" s="578"/>
      <c r="U7" s="578"/>
      <c r="V7" s="578"/>
      <c r="W7" s="578"/>
      <c r="X7" s="578"/>
      <c r="Y7" s="578"/>
      <c r="Z7" s="578"/>
      <c r="AA7" s="578"/>
      <c r="AB7" s="578"/>
      <c r="AC7" s="578"/>
      <c r="AD7" s="345"/>
    </row>
    <row r="8" spans="1:31" ht="30" customHeight="1">
      <c r="A8" s="567" t="s">
        <v>400</v>
      </c>
      <c r="B8" s="567"/>
      <c r="C8" s="572" t="str">
        <f>'入力表(工事・業務）'!J8</f>
        <v>株式会社　○○組</v>
      </c>
      <c r="D8" s="346"/>
      <c r="E8" s="346"/>
      <c r="F8" s="578"/>
      <c r="G8" s="579" t="s">
        <v>335</v>
      </c>
      <c r="H8" s="581" t="s">
        <v>355</v>
      </c>
      <c r="I8" s="581"/>
      <c r="J8" s="581"/>
      <c r="K8" s="590"/>
      <c r="L8" s="578"/>
      <c r="M8" s="579" t="s">
        <v>335</v>
      </c>
      <c r="N8" s="581" t="s">
        <v>355</v>
      </c>
      <c r="O8" s="581"/>
      <c r="P8" s="581"/>
      <c r="Q8" s="590"/>
      <c r="R8" s="578"/>
      <c r="S8" s="579" t="s">
        <v>335</v>
      </c>
      <c r="T8" s="581" t="s">
        <v>355</v>
      </c>
      <c r="U8" s="581"/>
      <c r="V8" s="581"/>
      <c r="W8" s="590"/>
      <c r="X8" s="578"/>
      <c r="Y8" s="579" t="s">
        <v>335</v>
      </c>
      <c r="Z8" s="581" t="s">
        <v>355</v>
      </c>
      <c r="AA8" s="581"/>
      <c r="AB8" s="581"/>
      <c r="AC8" s="590"/>
      <c r="AD8" s="345"/>
      <c r="AE8" s="591" t="s">
        <v>198</v>
      </c>
    </row>
    <row r="9" spans="1:31" ht="30" customHeight="1">
      <c r="A9" s="567" t="s">
        <v>127</v>
      </c>
      <c r="B9" s="567"/>
      <c r="C9" s="573" t="str">
        <f>'入力表(工事・業務）'!J10</f>
        <v>北津　二郎</v>
      </c>
      <c r="D9" s="346"/>
      <c r="E9" s="346"/>
      <c r="F9" s="578"/>
      <c r="G9" s="579"/>
      <c r="H9" s="581" t="s">
        <v>470</v>
      </c>
      <c r="I9" s="581"/>
      <c r="J9" s="581"/>
      <c r="K9" s="590"/>
      <c r="L9" s="578"/>
      <c r="M9" s="579"/>
      <c r="N9" s="581" t="s">
        <v>470</v>
      </c>
      <c r="O9" s="581"/>
      <c r="P9" s="581"/>
      <c r="Q9" s="590"/>
      <c r="R9" s="578"/>
      <c r="S9" s="579"/>
      <c r="T9" s="581" t="s">
        <v>470</v>
      </c>
      <c r="U9" s="581"/>
      <c r="V9" s="581"/>
      <c r="W9" s="590"/>
      <c r="X9" s="578"/>
      <c r="Y9" s="579"/>
      <c r="Z9" s="581" t="s">
        <v>470</v>
      </c>
      <c r="AA9" s="581"/>
      <c r="AB9" s="581"/>
      <c r="AC9" s="590"/>
      <c r="AD9" s="345"/>
    </row>
    <row r="10" spans="1:31" ht="30" customHeight="1">
      <c r="A10" s="568" t="s">
        <v>317</v>
      </c>
      <c r="B10" s="568"/>
      <c r="C10" s="573" t="str">
        <f>'入力表(工事・業務）'!J13</f>
        <v>南津　三郎</v>
      </c>
      <c r="D10" s="346"/>
      <c r="E10" s="346"/>
      <c r="F10" s="578"/>
      <c r="G10" s="579"/>
      <c r="H10" s="581" t="s">
        <v>316</v>
      </c>
      <c r="I10" s="581"/>
      <c r="J10" s="581"/>
      <c r="K10" s="590"/>
      <c r="L10" s="578"/>
      <c r="M10" s="579"/>
      <c r="N10" s="581" t="s">
        <v>316</v>
      </c>
      <c r="O10" s="581"/>
      <c r="P10" s="581"/>
      <c r="Q10" s="590"/>
      <c r="R10" s="578"/>
      <c r="S10" s="579"/>
      <c r="T10" s="581" t="s">
        <v>316</v>
      </c>
      <c r="U10" s="581"/>
      <c r="V10" s="581"/>
      <c r="W10" s="590"/>
      <c r="X10" s="578"/>
      <c r="Y10" s="579"/>
      <c r="Z10" s="581" t="s">
        <v>316</v>
      </c>
      <c r="AA10" s="581"/>
      <c r="AB10" s="581"/>
      <c r="AC10" s="590"/>
      <c r="AD10" s="345"/>
    </row>
    <row r="11" spans="1:31" ht="30" customHeight="1">
      <c r="A11" s="569" t="s">
        <v>414</v>
      </c>
      <c r="B11" s="569"/>
      <c r="C11" s="573" t="str">
        <f>'入力表(工事・業務）'!J16</f>
        <v>西津　四郎</v>
      </c>
      <c r="D11" s="346"/>
      <c r="E11" s="346"/>
      <c r="F11" s="578"/>
      <c r="G11" s="579"/>
      <c r="H11" s="582" t="s">
        <v>232</v>
      </c>
      <c r="I11" s="582"/>
      <c r="J11" s="582"/>
      <c r="K11" s="590"/>
      <c r="L11" s="578"/>
      <c r="M11" s="579"/>
      <c r="N11" s="582" t="s">
        <v>232</v>
      </c>
      <c r="O11" s="582"/>
      <c r="P11" s="582"/>
      <c r="Q11" s="590"/>
      <c r="R11" s="578"/>
      <c r="S11" s="579"/>
      <c r="T11" s="582" t="s">
        <v>232</v>
      </c>
      <c r="U11" s="582"/>
      <c r="V11" s="582"/>
      <c r="W11" s="590"/>
      <c r="X11" s="578"/>
      <c r="Y11" s="579"/>
      <c r="Z11" s="582" t="s">
        <v>232</v>
      </c>
      <c r="AA11" s="582"/>
      <c r="AB11" s="582"/>
      <c r="AC11" s="590"/>
      <c r="AD11" s="345"/>
    </row>
    <row r="12" spans="1:31" ht="30" customHeight="1">
      <c r="A12" s="570"/>
      <c r="B12" s="567" t="s">
        <v>18</v>
      </c>
      <c r="C12" s="573"/>
      <c r="D12" s="346"/>
      <c r="E12" s="346"/>
      <c r="F12" s="578"/>
      <c r="G12" s="579"/>
      <c r="H12" s="583"/>
      <c r="I12" s="587" t="s">
        <v>321</v>
      </c>
      <c r="J12" s="587"/>
      <c r="K12" s="590"/>
      <c r="L12" s="578"/>
      <c r="M12" s="579"/>
      <c r="N12" s="583"/>
      <c r="O12" s="587" t="s">
        <v>321</v>
      </c>
      <c r="P12" s="587"/>
      <c r="Q12" s="590"/>
      <c r="R12" s="578"/>
      <c r="S12" s="579"/>
      <c r="T12" s="583"/>
      <c r="U12" s="587" t="s">
        <v>321</v>
      </c>
      <c r="V12" s="587"/>
      <c r="W12" s="590"/>
      <c r="X12" s="578"/>
      <c r="Y12" s="579"/>
      <c r="Z12" s="583"/>
      <c r="AA12" s="587" t="s">
        <v>321</v>
      </c>
      <c r="AB12" s="587"/>
      <c r="AC12" s="590"/>
      <c r="AD12" s="345"/>
    </row>
    <row r="13" spans="1:31" ht="30" customHeight="1">
      <c r="A13" s="569" t="s">
        <v>414</v>
      </c>
      <c r="B13" s="569"/>
      <c r="C13" s="573"/>
      <c r="D13" s="346"/>
      <c r="E13" s="346"/>
      <c r="F13" s="578"/>
      <c r="G13" s="580" t="s">
        <v>372</v>
      </c>
      <c r="H13" s="584"/>
      <c r="I13" s="581" t="s">
        <v>102</v>
      </c>
      <c r="J13" s="581"/>
      <c r="K13" s="581"/>
      <c r="L13" s="578"/>
      <c r="M13" s="580" t="s">
        <v>372</v>
      </c>
      <c r="N13" s="584"/>
      <c r="O13" s="581" t="s">
        <v>102</v>
      </c>
      <c r="P13" s="581"/>
      <c r="Q13" s="581"/>
      <c r="R13" s="578"/>
      <c r="S13" s="580" t="s">
        <v>372</v>
      </c>
      <c r="T13" s="584"/>
      <c r="U13" s="581" t="s">
        <v>102</v>
      </c>
      <c r="V13" s="581"/>
      <c r="W13" s="581"/>
      <c r="X13" s="578"/>
      <c r="Y13" s="580" t="s">
        <v>372</v>
      </c>
      <c r="Z13" s="584"/>
      <c r="AA13" s="581" t="s">
        <v>102</v>
      </c>
      <c r="AB13" s="581"/>
      <c r="AC13" s="581"/>
      <c r="AD13" s="345"/>
    </row>
    <row r="14" spans="1:31" ht="30" customHeight="1">
      <c r="A14" s="570"/>
      <c r="B14" s="567" t="s">
        <v>18</v>
      </c>
      <c r="C14" s="573"/>
      <c r="D14" s="346"/>
      <c r="E14" s="567" t="s">
        <v>471</v>
      </c>
      <c r="F14" s="578"/>
      <c r="G14" s="578"/>
      <c r="H14" s="578"/>
      <c r="I14" s="578"/>
      <c r="J14" s="578"/>
      <c r="K14" s="578"/>
      <c r="L14" s="578"/>
      <c r="M14" s="578"/>
      <c r="N14" s="578"/>
      <c r="O14" s="578"/>
      <c r="P14" s="578"/>
      <c r="Q14" s="578"/>
      <c r="R14" s="578"/>
      <c r="S14" s="578"/>
      <c r="T14" s="578"/>
      <c r="U14" s="578"/>
      <c r="V14" s="578"/>
      <c r="W14" s="578"/>
      <c r="X14" s="578"/>
      <c r="Y14" s="578"/>
      <c r="Z14" s="578"/>
      <c r="AA14" s="578"/>
      <c r="AB14" s="578"/>
      <c r="AC14" s="578"/>
      <c r="AD14" s="345"/>
    </row>
    <row r="15" spans="1:31" ht="30" customHeight="1">
      <c r="A15" s="346"/>
      <c r="B15" s="346"/>
      <c r="C15" s="346"/>
      <c r="D15" s="346"/>
      <c r="E15" s="575"/>
      <c r="F15" s="578"/>
      <c r="G15" s="579" t="s">
        <v>335</v>
      </c>
      <c r="H15" s="581" t="s">
        <v>355</v>
      </c>
      <c r="I15" s="581"/>
      <c r="J15" s="581"/>
      <c r="K15" s="590"/>
      <c r="L15" s="578"/>
      <c r="M15" s="579" t="s">
        <v>335</v>
      </c>
      <c r="N15" s="581" t="s">
        <v>355</v>
      </c>
      <c r="O15" s="581"/>
      <c r="P15" s="581"/>
      <c r="Q15" s="590"/>
      <c r="R15" s="578"/>
      <c r="S15" s="579" t="s">
        <v>335</v>
      </c>
      <c r="T15" s="581" t="s">
        <v>355</v>
      </c>
      <c r="U15" s="581"/>
      <c r="V15" s="581"/>
      <c r="W15" s="590"/>
      <c r="X15" s="578"/>
      <c r="Y15" s="579" t="s">
        <v>335</v>
      </c>
      <c r="Z15" s="581" t="s">
        <v>355</v>
      </c>
      <c r="AA15" s="581"/>
      <c r="AB15" s="581"/>
      <c r="AC15" s="590"/>
      <c r="AD15" s="345"/>
    </row>
    <row r="16" spans="1:31" ht="30" customHeight="1">
      <c r="A16" s="359" t="s">
        <v>177</v>
      </c>
      <c r="B16" s="359"/>
      <c r="C16" s="567" t="s">
        <v>374</v>
      </c>
      <c r="D16" s="343"/>
      <c r="E16" s="343"/>
      <c r="F16" s="578"/>
      <c r="G16" s="579"/>
      <c r="H16" s="581" t="s">
        <v>470</v>
      </c>
      <c r="I16" s="581"/>
      <c r="J16" s="581"/>
      <c r="K16" s="590"/>
      <c r="L16" s="578"/>
      <c r="M16" s="579"/>
      <c r="N16" s="581" t="s">
        <v>470</v>
      </c>
      <c r="O16" s="581"/>
      <c r="P16" s="581"/>
      <c r="Q16" s="590"/>
      <c r="R16" s="578"/>
      <c r="S16" s="579"/>
      <c r="T16" s="581" t="s">
        <v>470</v>
      </c>
      <c r="U16" s="581"/>
      <c r="V16" s="581"/>
      <c r="W16" s="590"/>
      <c r="X16" s="578"/>
      <c r="Y16" s="579"/>
      <c r="Z16" s="581" t="s">
        <v>470</v>
      </c>
      <c r="AA16" s="581"/>
      <c r="AB16" s="581"/>
      <c r="AC16" s="590"/>
      <c r="AD16" s="345"/>
    </row>
    <row r="17" spans="1:30" ht="30" customHeight="1">
      <c r="A17" s="359"/>
      <c r="B17" s="359"/>
      <c r="C17" s="573"/>
      <c r="D17" s="343"/>
      <c r="E17" s="567" t="s">
        <v>472</v>
      </c>
      <c r="F17" s="578"/>
      <c r="G17" s="579"/>
      <c r="H17" s="581" t="s">
        <v>316</v>
      </c>
      <c r="I17" s="581"/>
      <c r="J17" s="581"/>
      <c r="K17" s="590"/>
      <c r="L17" s="578"/>
      <c r="M17" s="579"/>
      <c r="N17" s="581" t="s">
        <v>316</v>
      </c>
      <c r="O17" s="581"/>
      <c r="P17" s="581"/>
      <c r="Q17" s="590"/>
      <c r="R17" s="578"/>
      <c r="S17" s="579"/>
      <c r="T17" s="581" t="s">
        <v>316</v>
      </c>
      <c r="U17" s="581"/>
      <c r="V17" s="581"/>
      <c r="W17" s="590"/>
      <c r="X17" s="578"/>
      <c r="Y17" s="579"/>
      <c r="Z17" s="581" t="s">
        <v>316</v>
      </c>
      <c r="AA17" s="581"/>
      <c r="AB17" s="581"/>
      <c r="AC17" s="590"/>
      <c r="AD17" s="345"/>
    </row>
    <row r="18" spans="1:30" ht="30" customHeight="1">
      <c r="A18" s="343"/>
      <c r="B18" s="343"/>
      <c r="C18" s="343"/>
      <c r="D18" s="343"/>
      <c r="E18" s="575"/>
      <c r="F18" s="578"/>
      <c r="G18" s="579"/>
      <c r="H18" s="582" t="s">
        <v>232</v>
      </c>
      <c r="I18" s="582"/>
      <c r="J18" s="582"/>
      <c r="K18" s="590"/>
      <c r="L18" s="578"/>
      <c r="M18" s="579"/>
      <c r="N18" s="582" t="s">
        <v>232</v>
      </c>
      <c r="O18" s="582"/>
      <c r="P18" s="582"/>
      <c r="Q18" s="590"/>
      <c r="R18" s="578"/>
      <c r="S18" s="579"/>
      <c r="T18" s="582" t="s">
        <v>232</v>
      </c>
      <c r="U18" s="582"/>
      <c r="V18" s="582"/>
      <c r="W18" s="590"/>
      <c r="X18" s="578"/>
      <c r="Y18" s="579"/>
      <c r="Z18" s="582" t="s">
        <v>232</v>
      </c>
      <c r="AA18" s="582"/>
      <c r="AB18" s="582"/>
      <c r="AC18" s="590"/>
      <c r="AD18" s="345"/>
    </row>
    <row r="19" spans="1:30" ht="30" customHeight="1">
      <c r="A19" s="359" t="s">
        <v>473</v>
      </c>
      <c r="B19" s="359"/>
      <c r="C19" s="573"/>
      <c r="D19" s="343"/>
      <c r="E19" s="343"/>
      <c r="F19" s="578"/>
      <c r="G19" s="579"/>
      <c r="H19" s="583"/>
      <c r="I19" s="587" t="s">
        <v>321</v>
      </c>
      <c r="J19" s="587"/>
      <c r="K19" s="590"/>
      <c r="L19" s="578"/>
      <c r="M19" s="579"/>
      <c r="N19" s="583"/>
      <c r="O19" s="587" t="s">
        <v>321</v>
      </c>
      <c r="P19" s="587"/>
      <c r="Q19" s="590"/>
      <c r="R19" s="578"/>
      <c r="S19" s="579"/>
      <c r="T19" s="583"/>
      <c r="U19" s="587" t="s">
        <v>321</v>
      </c>
      <c r="V19" s="587"/>
      <c r="W19" s="590"/>
      <c r="X19" s="578"/>
      <c r="Y19" s="579"/>
      <c r="Z19" s="583"/>
      <c r="AA19" s="587" t="s">
        <v>321</v>
      </c>
      <c r="AB19" s="587"/>
      <c r="AC19" s="590"/>
      <c r="AD19" s="345"/>
    </row>
    <row r="20" spans="1:30" ht="30" customHeight="1">
      <c r="A20" s="359"/>
      <c r="B20" s="359"/>
      <c r="C20" s="573"/>
      <c r="D20" s="343"/>
      <c r="E20" s="343"/>
      <c r="F20" s="578"/>
      <c r="G20" s="580" t="s">
        <v>372</v>
      </c>
      <c r="H20" s="584"/>
      <c r="I20" s="581" t="s">
        <v>102</v>
      </c>
      <c r="J20" s="581"/>
      <c r="K20" s="581"/>
      <c r="L20" s="578"/>
      <c r="M20" s="580" t="s">
        <v>372</v>
      </c>
      <c r="N20" s="584"/>
      <c r="O20" s="581" t="s">
        <v>102</v>
      </c>
      <c r="P20" s="581"/>
      <c r="Q20" s="581"/>
      <c r="S20" s="580" t="s">
        <v>372</v>
      </c>
      <c r="T20" s="584"/>
      <c r="U20" s="581" t="s">
        <v>102</v>
      </c>
      <c r="V20" s="581"/>
      <c r="W20" s="581"/>
      <c r="Y20" s="580" t="s">
        <v>372</v>
      </c>
      <c r="Z20" s="584"/>
      <c r="AA20" s="581" t="s">
        <v>102</v>
      </c>
      <c r="AB20" s="581"/>
      <c r="AC20" s="581"/>
      <c r="AD20" s="345"/>
    </row>
    <row r="21" spans="1:30" ht="30" customHeight="1">
      <c r="A21" s="346"/>
      <c r="B21" s="346"/>
      <c r="C21" s="346"/>
      <c r="D21" s="346"/>
      <c r="E21" s="346"/>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345"/>
    </row>
    <row r="22" spans="1:30" ht="30" customHeight="1">
      <c r="A22" s="346"/>
      <c r="B22" s="346"/>
      <c r="C22" s="346"/>
      <c r="D22" s="346"/>
      <c r="E22" s="346"/>
      <c r="F22" s="578"/>
      <c r="G22" s="579" t="s">
        <v>335</v>
      </c>
      <c r="H22" s="581" t="s">
        <v>355</v>
      </c>
      <c r="I22" s="581"/>
      <c r="J22" s="581"/>
      <c r="K22" s="590"/>
      <c r="L22" s="578"/>
      <c r="M22" s="579" t="s">
        <v>335</v>
      </c>
      <c r="N22" s="581" t="s">
        <v>355</v>
      </c>
      <c r="O22" s="581"/>
      <c r="P22" s="581"/>
      <c r="Q22" s="590"/>
      <c r="R22" s="578"/>
      <c r="S22" s="579" t="s">
        <v>335</v>
      </c>
      <c r="T22" s="581" t="s">
        <v>355</v>
      </c>
      <c r="U22" s="581"/>
      <c r="V22" s="581"/>
      <c r="W22" s="590"/>
      <c r="X22" s="578"/>
      <c r="Y22" s="579" t="s">
        <v>335</v>
      </c>
      <c r="Z22" s="581" t="s">
        <v>355</v>
      </c>
      <c r="AA22" s="581"/>
      <c r="AB22" s="581"/>
      <c r="AC22" s="590"/>
      <c r="AD22" s="345"/>
    </row>
    <row r="23" spans="1:30" ht="30" customHeight="1">
      <c r="A23" s="346"/>
      <c r="B23" s="346"/>
      <c r="C23" s="346"/>
      <c r="D23" s="346"/>
      <c r="E23" s="346"/>
      <c r="F23" s="578"/>
      <c r="G23" s="579"/>
      <c r="H23" s="581" t="s">
        <v>470</v>
      </c>
      <c r="I23" s="581"/>
      <c r="J23" s="581"/>
      <c r="K23" s="590"/>
      <c r="L23" s="578"/>
      <c r="M23" s="579"/>
      <c r="N23" s="581" t="s">
        <v>470</v>
      </c>
      <c r="O23" s="581"/>
      <c r="P23" s="581"/>
      <c r="Q23" s="590"/>
      <c r="R23" s="578"/>
      <c r="S23" s="579"/>
      <c r="T23" s="581" t="s">
        <v>470</v>
      </c>
      <c r="U23" s="581"/>
      <c r="V23" s="581"/>
      <c r="W23" s="590"/>
      <c r="X23" s="578"/>
      <c r="Y23" s="579"/>
      <c r="Z23" s="581" t="s">
        <v>470</v>
      </c>
      <c r="AA23" s="581"/>
      <c r="AB23" s="581"/>
      <c r="AC23" s="590"/>
      <c r="AD23" s="345"/>
    </row>
    <row r="24" spans="1:30" ht="30" customHeight="1">
      <c r="B24" s="345"/>
      <c r="F24" s="578"/>
      <c r="G24" s="579"/>
      <c r="H24" s="581" t="s">
        <v>316</v>
      </c>
      <c r="I24" s="581"/>
      <c r="J24" s="581"/>
      <c r="K24" s="590"/>
      <c r="L24" s="578"/>
      <c r="M24" s="579"/>
      <c r="N24" s="581" t="s">
        <v>316</v>
      </c>
      <c r="O24" s="581"/>
      <c r="P24" s="581"/>
      <c r="Q24" s="590"/>
      <c r="R24" s="578"/>
      <c r="S24" s="579"/>
      <c r="T24" s="581" t="s">
        <v>316</v>
      </c>
      <c r="U24" s="581"/>
      <c r="V24" s="581"/>
      <c r="W24" s="590"/>
      <c r="X24" s="578"/>
      <c r="Y24" s="579"/>
      <c r="Z24" s="581" t="s">
        <v>316</v>
      </c>
      <c r="AA24" s="581"/>
      <c r="AB24" s="581"/>
      <c r="AC24" s="590"/>
      <c r="AD24" s="345"/>
    </row>
    <row r="25" spans="1:30" ht="30" customHeight="1">
      <c r="F25" s="578"/>
      <c r="G25" s="579"/>
      <c r="H25" s="582" t="s">
        <v>232</v>
      </c>
      <c r="I25" s="582"/>
      <c r="J25" s="582"/>
      <c r="K25" s="590"/>
      <c r="L25" s="578"/>
      <c r="M25" s="579"/>
      <c r="N25" s="582" t="s">
        <v>232</v>
      </c>
      <c r="O25" s="582"/>
      <c r="P25" s="582"/>
      <c r="Q25" s="590"/>
      <c r="R25" s="578"/>
      <c r="S25" s="579"/>
      <c r="T25" s="582" t="s">
        <v>232</v>
      </c>
      <c r="U25" s="582"/>
      <c r="V25" s="582"/>
      <c r="W25" s="590"/>
      <c r="X25" s="578"/>
      <c r="Y25" s="579"/>
      <c r="Z25" s="582" t="s">
        <v>232</v>
      </c>
      <c r="AA25" s="582"/>
      <c r="AB25" s="582"/>
      <c r="AC25" s="590"/>
      <c r="AD25" s="345"/>
    </row>
    <row r="26" spans="1:30" ht="30" customHeight="1">
      <c r="F26" s="578"/>
      <c r="G26" s="579"/>
      <c r="H26" s="583"/>
      <c r="I26" s="587" t="s">
        <v>321</v>
      </c>
      <c r="J26" s="587"/>
      <c r="K26" s="590"/>
      <c r="L26" s="578"/>
      <c r="M26" s="579"/>
      <c r="N26" s="583"/>
      <c r="O26" s="587" t="s">
        <v>321</v>
      </c>
      <c r="P26" s="587"/>
      <c r="Q26" s="590"/>
      <c r="R26" s="578"/>
      <c r="S26" s="579"/>
      <c r="T26" s="583"/>
      <c r="U26" s="587" t="s">
        <v>321</v>
      </c>
      <c r="V26" s="587"/>
      <c r="W26" s="590"/>
      <c r="X26" s="578"/>
      <c r="Y26" s="579"/>
      <c r="Z26" s="583"/>
      <c r="AA26" s="587" t="s">
        <v>321</v>
      </c>
      <c r="AB26" s="587"/>
      <c r="AC26" s="590"/>
      <c r="AD26" s="345"/>
    </row>
    <row r="27" spans="1:30" ht="30" customHeight="1">
      <c r="F27" s="578"/>
      <c r="G27" s="580" t="s">
        <v>372</v>
      </c>
      <c r="H27" s="584"/>
      <c r="I27" s="581" t="s">
        <v>102</v>
      </c>
      <c r="J27" s="581"/>
      <c r="K27" s="581"/>
      <c r="L27" s="578"/>
      <c r="M27" s="580" t="s">
        <v>372</v>
      </c>
      <c r="N27" s="584"/>
      <c r="O27" s="581" t="s">
        <v>102</v>
      </c>
      <c r="P27" s="581"/>
      <c r="Q27" s="581"/>
      <c r="S27" s="580" t="s">
        <v>372</v>
      </c>
      <c r="T27" s="584"/>
      <c r="U27" s="581" t="s">
        <v>102</v>
      </c>
      <c r="V27" s="581"/>
      <c r="W27" s="581"/>
      <c r="Y27" s="580" t="s">
        <v>372</v>
      </c>
      <c r="Z27" s="584"/>
      <c r="AA27" s="581" t="s">
        <v>102</v>
      </c>
      <c r="AB27" s="581"/>
      <c r="AC27" s="581"/>
      <c r="AD27" s="345"/>
    </row>
    <row r="28" spans="1:30" ht="30" customHeight="1">
      <c r="F28" s="578"/>
      <c r="G28" s="578"/>
      <c r="H28" s="578"/>
      <c r="I28" s="578"/>
      <c r="J28" s="578"/>
      <c r="K28" s="578"/>
      <c r="L28" s="578"/>
      <c r="M28" s="578"/>
      <c r="N28" s="578"/>
      <c r="O28" s="578"/>
      <c r="P28" s="578"/>
      <c r="Q28" s="578"/>
      <c r="R28" s="578"/>
      <c r="S28" s="578"/>
      <c r="T28" s="578"/>
      <c r="U28" s="578"/>
      <c r="V28" s="578"/>
      <c r="W28" s="578"/>
      <c r="X28" s="578"/>
      <c r="Y28" s="578"/>
      <c r="Z28" s="578"/>
      <c r="AA28" s="578"/>
      <c r="AB28" s="578"/>
      <c r="AC28" s="578"/>
      <c r="AD28" s="345"/>
    </row>
    <row r="29" spans="1:30" ht="30" customHeight="1">
      <c r="F29" s="578"/>
      <c r="G29" s="579" t="s">
        <v>335</v>
      </c>
      <c r="H29" s="581" t="s">
        <v>355</v>
      </c>
      <c r="I29" s="581"/>
      <c r="J29" s="581"/>
      <c r="K29" s="590"/>
      <c r="L29" s="578"/>
      <c r="M29" s="579" t="s">
        <v>335</v>
      </c>
      <c r="N29" s="581" t="s">
        <v>355</v>
      </c>
      <c r="O29" s="581"/>
      <c r="P29" s="581"/>
      <c r="Q29" s="590"/>
      <c r="R29" s="578"/>
      <c r="S29" s="579" t="s">
        <v>335</v>
      </c>
      <c r="T29" s="581" t="s">
        <v>355</v>
      </c>
      <c r="U29" s="581"/>
      <c r="V29" s="581"/>
      <c r="W29" s="590"/>
      <c r="X29" s="578"/>
      <c r="Y29" s="579" t="s">
        <v>335</v>
      </c>
      <c r="Z29" s="581" t="s">
        <v>355</v>
      </c>
      <c r="AA29" s="581"/>
      <c r="AB29" s="581"/>
      <c r="AC29" s="590"/>
      <c r="AD29" s="345"/>
    </row>
    <row r="30" spans="1:30" ht="30" customHeight="1">
      <c r="F30" s="578"/>
      <c r="G30" s="579"/>
      <c r="H30" s="581" t="s">
        <v>470</v>
      </c>
      <c r="I30" s="581"/>
      <c r="J30" s="581"/>
      <c r="K30" s="590"/>
      <c r="L30" s="578"/>
      <c r="M30" s="579"/>
      <c r="N30" s="581" t="s">
        <v>470</v>
      </c>
      <c r="O30" s="581"/>
      <c r="P30" s="581"/>
      <c r="Q30" s="590"/>
      <c r="R30" s="578"/>
      <c r="S30" s="579"/>
      <c r="T30" s="581" t="s">
        <v>470</v>
      </c>
      <c r="U30" s="581"/>
      <c r="V30" s="581"/>
      <c r="W30" s="590"/>
      <c r="X30" s="578"/>
      <c r="Y30" s="579"/>
      <c r="Z30" s="581" t="s">
        <v>470</v>
      </c>
      <c r="AA30" s="581"/>
      <c r="AB30" s="581"/>
      <c r="AC30" s="590"/>
      <c r="AD30" s="345"/>
    </row>
    <row r="31" spans="1:30" ht="30" customHeight="1">
      <c r="F31" s="578"/>
      <c r="G31" s="579"/>
      <c r="H31" s="581" t="s">
        <v>316</v>
      </c>
      <c r="I31" s="581"/>
      <c r="J31" s="581"/>
      <c r="K31" s="590"/>
      <c r="L31" s="578"/>
      <c r="M31" s="579"/>
      <c r="N31" s="581" t="s">
        <v>316</v>
      </c>
      <c r="O31" s="581"/>
      <c r="P31" s="581"/>
      <c r="Q31" s="590"/>
      <c r="R31" s="578"/>
      <c r="S31" s="579"/>
      <c r="T31" s="581" t="s">
        <v>316</v>
      </c>
      <c r="U31" s="581"/>
      <c r="V31" s="581"/>
      <c r="W31" s="590"/>
      <c r="X31" s="578"/>
      <c r="Y31" s="579"/>
      <c r="Z31" s="581" t="s">
        <v>316</v>
      </c>
      <c r="AA31" s="581"/>
      <c r="AB31" s="581"/>
      <c r="AC31" s="590"/>
      <c r="AD31" s="345"/>
    </row>
    <row r="32" spans="1:30" ht="30" customHeight="1">
      <c r="F32" s="578"/>
      <c r="G32" s="579"/>
      <c r="H32" s="582" t="s">
        <v>232</v>
      </c>
      <c r="I32" s="582"/>
      <c r="J32" s="582"/>
      <c r="K32" s="590"/>
      <c r="L32" s="578"/>
      <c r="M32" s="579"/>
      <c r="N32" s="582" t="s">
        <v>232</v>
      </c>
      <c r="O32" s="582"/>
      <c r="P32" s="582"/>
      <c r="Q32" s="590"/>
      <c r="R32" s="578"/>
      <c r="S32" s="579"/>
      <c r="T32" s="582" t="s">
        <v>232</v>
      </c>
      <c r="U32" s="582"/>
      <c r="V32" s="582"/>
      <c r="W32" s="590"/>
      <c r="X32" s="578"/>
      <c r="Y32" s="579"/>
      <c r="Z32" s="582" t="s">
        <v>232</v>
      </c>
      <c r="AA32" s="582"/>
      <c r="AB32" s="582"/>
      <c r="AC32" s="590"/>
      <c r="AD32" s="345"/>
    </row>
    <row r="33" spans="6:30" ht="30" customHeight="1">
      <c r="F33" s="578"/>
      <c r="G33" s="579"/>
      <c r="H33" s="583"/>
      <c r="I33" s="587" t="s">
        <v>321</v>
      </c>
      <c r="J33" s="587"/>
      <c r="K33" s="590"/>
      <c r="L33" s="578"/>
      <c r="M33" s="579"/>
      <c r="N33" s="583"/>
      <c r="O33" s="587" t="s">
        <v>321</v>
      </c>
      <c r="P33" s="587"/>
      <c r="Q33" s="590"/>
      <c r="R33" s="578"/>
      <c r="S33" s="579"/>
      <c r="T33" s="583"/>
      <c r="U33" s="587" t="s">
        <v>321</v>
      </c>
      <c r="V33" s="587"/>
      <c r="W33" s="590"/>
      <c r="X33" s="578"/>
      <c r="Y33" s="579"/>
      <c r="Z33" s="583"/>
      <c r="AA33" s="587" t="s">
        <v>321</v>
      </c>
      <c r="AB33" s="587"/>
      <c r="AC33" s="590"/>
      <c r="AD33" s="345"/>
    </row>
    <row r="34" spans="6:30" ht="30" customHeight="1">
      <c r="F34" s="578"/>
      <c r="G34" s="580" t="s">
        <v>372</v>
      </c>
      <c r="H34" s="584"/>
      <c r="I34" s="581" t="s">
        <v>102</v>
      </c>
      <c r="J34" s="581"/>
      <c r="K34" s="581"/>
      <c r="L34" s="578"/>
      <c r="M34" s="580" t="s">
        <v>372</v>
      </c>
      <c r="N34" s="584"/>
      <c r="O34" s="581" t="s">
        <v>102</v>
      </c>
      <c r="P34" s="581"/>
      <c r="Q34" s="581"/>
      <c r="S34" s="580" t="s">
        <v>372</v>
      </c>
      <c r="T34" s="584"/>
      <c r="U34" s="581" t="s">
        <v>102</v>
      </c>
      <c r="V34" s="581"/>
      <c r="W34" s="581"/>
      <c r="Y34" s="580" t="s">
        <v>372</v>
      </c>
      <c r="Z34" s="584"/>
      <c r="AA34" s="581" t="s">
        <v>102</v>
      </c>
      <c r="AB34" s="581"/>
      <c r="AC34" s="581"/>
      <c r="AD34" s="345"/>
    </row>
    <row r="35" spans="6:30" ht="30" customHeight="1">
      <c r="F35" s="578"/>
      <c r="G35" s="578"/>
      <c r="H35" s="578"/>
      <c r="I35" s="578"/>
      <c r="J35" s="578"/>
      <c r="K35" s="578"/>
      <c r="L35" s="578"/>
      <c r="M35" s="578"/>
      <c r="N35" s="578"/>
      <c r="O35" s="578"/>
      <c r="P35" s="578"/>
      <c r="Q35" s="578"/>
      <c r="R35" s="578"/>
      <c r="S35" s="578"/>
      <c r="T35" s="578"/>
      <c r="U35" s="578"/>
      <c r="V35" s="578"/>
      <c r="W35" s="578"/>
      <c r="X35" s="578"/>
      <c r="Y35" s="578"/>
      <c r="Z35" s="578"/>
      <c r="AA35" s="578"/>
      <c r="AB35" s="578"/>
      <c r="AC35" s="578"/>
      <c r="AD35" s="345"/>
    </row>
    <row r="36" spans="6:30" ht="30" customHeight="1">
      <c r="F36" s="578"/>
      <c r="G36" s="345"/>
      <c r="H36" s="345"/>
      <c r="I36" s="345"/>
      <c r="J36" s="345"/>
      <c r="K36" s="345"/>
      <c r="L36" s="578"/>
      <c r="M36" s="345"/>
      <c r="N36" s="345"/>
      <c r="O36" s="345"/>
      <c r="P36" s="345"/>
      <c r="Q36" s="345"/>
      <c r="R36" s="345"/>
      <c r="S36" s="345"/>
      <c r="T36" s="345"/>
      <c r="U36" s="345"/>
      <c r="V36" s="345"/>
      <c r="W36" s="345"/>
      <c r="X36" s="345"/>
      <c r="Y36" s="345"/>
      <c r="Z36" s="345"/>
      <c r="AA36" s="345"/>
      <c r="AB36" s="345"/>
      <c r="AC36" s="345"/>
      <c r="AD36" s="345"/>
    </row>
    <row r="37" spans="6:30" ht="30" customHeight="1">
      <c r="F37" s="345"/>
      <c r="G37" s="345"/>
      <c r="H37" s="345"/>
      <c r="I37" s="345"/>
      <c r="J37" s="345"/>
      <c r="K37" s="345"/>
      <c r="L37" s="345"/>
      <c r="M37" s="345"/>
      <c r="N37" s="345"/>
      <c r="O37" s="345"/>
      <c r="P37" s="345"/>
      <c r="Q37" s="345"/>
      <c r="R37" s="345"/>
      <c r="S37" s="345"/>
      <c r="T37" s="345"/>
      <c r="U37" s="345"/>
      <c r="V37" s="345"/>
      <c r="W37" s="345"/>
      <c r="X37" s="345"/>
      <c r="Y37" s="345"/>
      <c r="Z37" s="345"/>
      <c r="AA37" s="345"/>
      <c r="AB37" s="345"/>
      <c r="AC37" s="345"/>
      <c r="AD37" s="345"/>
    </row>
    <row r="38" spans="6:30" ht="30" customHeight="1">
      <c r="F38" s="345"/>
      <c r="G38" s="345"/>
      <c r="H38" s="345"/>
      <c r="I38" s="345"/>
      <c r="J38" s="345"/>
      <c r="K38" s="345"/>
      <c r="L38" s="345"/>
      <c r="M38" s="345"/>
      <c r="N38" s="345"/>
      <c r="O38" s="345"/>
      <c r="P38" s="345"/>
      <c r="Q38" s="345"/>
      <c r="R38" s="345"/>
      <c r="S38" s="345"/>
      <c r="T38" s="345"/>
      <c r="U38" s="345"/>
      <c r="V38" s="345"/>
      <c r="W38" s="345"/>
      <c r="X38" s="345"/>
      <c r="Y38" s="345"/>
      <c r="Z38" s="345"/>
      <c r="AA38" s="345"/>
      <c r="AB38" s="345"/>
      <c r="AC38" s="345"/>
      <c r="AD38" s="345"/>
    </row>
    <row r="39" spans="6:30" ht="31.5" customHeight="1">
      <c r="F39" s="345"/>
      <c r="G39" s="345"/>
      <c r="H39" s="345"/>
      <c r="I39" s="345"/>
      <c r="J39" s="345"/>
      <c r="K39" s="345"/>
      <c r="L39" s="345"/>
      <c r="M39" s="345"/>
      <c r="N39" s="345"/>
      <c r="O39" s="345"/>
      <c r="P39" s="345"/>
      <c r="Q39" s="345"/>
      <c r="R39" s="345"/>
      <c r="S39" s="345"/>
      <c r="T39" s="345"/>
      <c r="U39" s="345"/>
      <c r="V39" s="345"/>
      <c r="W39" s="345"/>
      <c r="X39" s="345"/>
      <c r="Y39" s="345"/>
      <c r="Z39" s="345"/>
      <c r="AA39" s="345"/>
      <c r="AB39" s="345"/>
      <c r="AC39" s="345"/>
      <c r="AD39" s="345"/>
    </row>
    <row r="40" spans="6:30" ht="19.5" customHeight="1">
      <c r="F40" s="345"/>
      <c r="G40" s="345"/>
      <c r="H40" s="345"/>
      <c r="I40" s="345"/>
      <c r="J40" s="345"/>
      <c r="K40" s="345"/>
      <c r="L40" s="345"/>
      <c r="M40" s="345"/>
      <c r="N40" s="345"/>
      <c r="O40" s="345"/>
      <c r="P40" s="345"/>
      <c r="Q40" s="345"/>
      <c r="R40" s="345"/>
      <c r="S40" s="345"/>
      <c r="T40" s="345"/>
      <c r="U40" s="345"/>
      <c r="V40" s="345"/>
      <c r="W40" s="345"/>
      <c r="X40" s="345"/>
      <c r="Y40" s="345"/>
      <c r="Z40" s="345"/>
      <c r="AA40" s="345"/>
      <c r="AB40" s="345"/>
      <c r="AC40" s="345"/>
      <c r="AD40" s="345"/>
    </row>
    <row r="41" spans="6:30" ht="12">
      <c r="F41" s="345"/>
      <c r="L41" s="345"/>
      <c r="AD41" s="345"/>
    </row>
    <row r="42" spans="6:30" ht="12">
      <c r="F42" s="345"/>
      <c r="AD42" s="345"/>
    </row>
    <row r="43" spans="6:30" ht="12">
      <c r="F43" s="345"/>
      <c r="AD43" s="345"/>
    </row>
    <row r="44" spans="6:30" ht="12">
      <c r="F44" s="345"/>
      <c r="AD44" s="345"/>
    </row>
  </sheetData>
  <mergeCells count="127">
    <mergeCell ref="F3:R3"/>
    <mergeCell ref="A5:B5"/>
    <mergeCell ref="D5:E5"/>
    <mergeCell ref="J5:M5"/>
    <mergeCell ref="A6:B6"/>
    <mergeCell ref="C6:E6"/>
    <mergeCell ref="J6:M6"/>
    <mergeCell ref="A8:B8"/>
    <mergeCell ref="H8:J8"/>
    <mergeCell ref="N8:P8"/>
    <mergeCell ref="T8:V8"/>
    <mergeCell ref="Z8:AB8"/>
    <mergeCell ref="A9:B9"/>
    <mergeCell ref="H9:J9"/>
    <mergeCell ref="N9:P9"/>
    <mergeCell ref="T9:V9"/>
    <mergeCell ref="Z9:AB9"/>
    <mergeCell ref="A10:B10"/>
    <mergeCell ref="H10:J10"/>
    <mergeCell ref="N10:P10"/>
    <mergeCell ref="T10:V10"/>
    <mergeCell ref="Z10:AB10"/>
    <mergeCell ref="A11:B11"/>
    <mergeCell ref="H11:J11"/>
    <mergeCell ref="N11:P11"/>
    <mergeCell ref="T11:V11"/>
    <mergeCell ref="Z11:AB11"/>
    <mergeCell ref="I12:J12"/>
    <mergeCell ref="O12:P12"/>
    <mergeCell ref="U12:V12"/>
    <mergeCell ref="AA12:AB12"/>
    <mergeCell ref="A13:B13"/>
    <mergeCell ref="I13:K13"/>
    <mergeCell ref="O13:Q13"/>
    <mergeCell ref="U13:W13"/>
    <mergeCell ref="AA13:AC13"/>
    <mergeCell ref="H15:J15"/>
    <mergeCell ref="N15:P15"/>
    <mergeCell ref="T15:V15"/>
    <mergeCell ref="Z15:AB15"/>
    <mergeCell ref="H16:J16"/>
    <mergeCell ref="N16:P16"/>
    <mergeCell ref="T16:V16"/>
    <mergeCell ref="Z16:AB16"/>
    <mergeCell ref="H17:J17"/>
    <mergeCell ref="N17:P17"/>
    <mergeCell ref="T17:V17"/>
    <mergeCell ref="Z17:AB17"/>
    <mergeCell ref="H18:J18"/>
    <mergeCell ref="N18:P18"/>
    <mergeCell ref="T18:V18"/>
    <mergeCell ref="Z18:AB18"/>
    <mergeCell ref="I19:J19"/>
    <mergeCell ref="O19:P19"/>
    <mergeCell ref="U19:V19"/>
    <mergeCell ref="AA19:AB19"/>
    <mergeCell ref="I20:K20"/>
    <mergeCell ref="O20:Q20"/>
    <mergeCell ref="U20:W20"/>
    <mergeCell ref="AA20:AC20"/>
    <mergeCell ref="H22:J22"/>
    <mergeCell ref="N22:P22"/>
    <mergeCell ref="T22:V22"/>
    <mergeCell ref="Z22:AB22"/>
    <mergeCell ref="H23:J23"/>
    <mergeCell ref="N23:P23"/>
    <mergeCell ref="T23:V23"/>
    <mergeCell ref="Z23:AB23"/>
    <mergeCell ref="H24:J24"/>
    <mergeCell ref="N24:P24"/>
    <mergeCell ref="T24:V24"/>
    <mergeCell ref="Z24:AB24"/>
    <mergeCell ref="H25:J25"/>
    <mergeCell ref="N25:P25"/>
    <mergeCell ref="T25:V25"/>
    <mergeCell ref="Z25:AB25"/>
    <mergeCell ref="I26:J26"/>
    <mergeCell ref="O26:P26"/>
    <mergeCell ref="U26:V26"/>
    <mergeCell ref="AA26:AB26"/>
    <mergeCell ref="I27:K27"/>
    <mergeCell ref="O27:Q27"/>
    <mergeCell ref="U27:W27"/>
    <mergeCell ref="AA27:AC27"/>
    <mergeCell ref="H29:J29"/>
    <mergeCell ref="N29:P29"/>
    <mergeCell ref="T29:V29"/>
    <mergeCell ref="Z29:AB29"/>
    <mergeCell ref="H30:J30"/>
    <mergeCell ref="N30:P30"/>
    <mergeCell ref="T30:V30"/>
    <mergeCell ref="Z30:AB30"/>
    <mergeCell ref="H31:J31"/>
    <mergeCell ref="N31:P31"/>
    <mergeCell ref="T31:V31"/>
    <mergeCell ref="Z31:AB31"/>
    <mergeCell ref="H32:J32"/>
    <mergeCell ref="N32:P32"/>
    <mergeCell ref="T32:V32"/>
    <mergeCell ref="Z32:AB32"/>
    <mergeCell ref="I33:J33"/>
    <mergeCell ref="O33:P33"/>
    <mergeCell ref="U33:V33"/>
    <mergeCell ref="AA33:AB33"/>
    <mergeCell ref="I34:K34"/>
    <mergeCell ref="O34:Q34"/>
    <mergeCell ref="U34:W34"/>
    <mergeCell ref="AA34:AC34"/>
    <mergeCell ref="G5:H6"/>
    <mergeCell ref="G8:G12"/>
    <mergeCell ref="M8:M12"/>
    <mergeCell ref="S8:S12"/>
    <mergeCell ref="Y8:Y12"/>
    <mergeCell ref="G15:G19"/>
    <mergeCell ref="M15:M19"/>
    <mergeCell ref="S15:S19"/>
    <mergeCell ref="Y15:Y19"/>
    <mergeCell ref="A16:B17"/>
    <mergeCell ref="A19:B20"/>
    <mergeCell ref="G22:G26"/>
    <mergeCell ref="M22:M26"/>
    <mergeCell ref="S22:S26"/>
    <mergeCell ref="Y22:Y26"/>
    <mergeCell ref="G29:G33"/>
    <mergeCell ref="M29:M33"/>
    <mergeCell ref="S29:S33"/>
    <mergeCell ref="Y29:Y33"/>
  </mergeCells>
  <phoneticPr fontId="5" type="Hiragana"/>
  <hyperlinks>
    <hyperlink ref="AE8" location="'入力表(工事・業務）'!A1"/>
  </hyperlinks>
  <pageMargins left="0.98402777777777795" right="0.39374999999999999" top="0.59027777777777801" bottom="0.59027777777777801" header="0.511811023622047" footer="0.511811023622047"/>
  <pageSetup paperSize="9" scale="50" fitToWidth="1" fitToHeight="1" orientation="landscape" usePrinterDefaults="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3366FF"/>
  </sheetPr>
  <dimension ref="A1:O26"/>
  <sheetViews>
    <sheetView view="pageBreakPreview" zoomScale="110" zoomScaleSheetLayoutView="110" workbookViewId="0">
      <selection activeCell="H1" sqref="H1:K1"/>
    </sheetView>
  </sheetViews>
  <sheetFormatPr defaultColWidth="9.00390625" defaultRowHeight="13.2"/>
  <cols>
    <col min="1" max="1" width="7.37890625" style="592" customWidth="1"/>
    <col min="2" max="2" width="2.25" style="592" customWidth="1"/>
    <col min="3" max="3" width="15.8671875" style="592" customWidth="1"/>
    <col min="4" max="4" width="3" style="592" customWidth="1"/>
    <col min="5" max="5" width="14.62890625" style="592" customWidth="1"/>
    <col min="6" max="7" width="9" style="592" customWidth="1"/>
    <col min="8" max="8" width="9.5" style="592" customWidth="1"/>
    <col min="9" max="9" width="9" style="592" customWidth="1"/>
    <col min="10" max="10" width="4.2578125" style="592" customWidth="1"/>
    <col min="11" max="11" width="2.75" style="592" customWidth="1"/>
    <col min="12" max="12" width="3.5" style="592" customWidth="1"/>
    <col min="13" max="13" width="9" style="592" customWidth="1"/>
    <col min="14" max="14" width="38" style="592" customWidth="1"/>
    <col min="15" max="16384" width="9" style="592" customWidth="1"/>
  </cols>
  <sheetData>
    <row r="1" spans="1:15">
      <c r="A1" s="128"/>
      <c r="B1" s="128"/>
      <c r="C1" s="128"/>
      <c r="D1" s="128"/>
      <c r="E1" s="128"/>
      <c r="F1" s="128"/>
      <c r="G1" s="606"/>
      <c r="H1" s="335">
        <f ca="1">NOW()</f>
        <v>45755.636255185185</v>
      </c>
      <c r="I1" s="335"/>
      <c r="J1" s="335"/>
      <c r="K1" s="335"/>
    </row>
    <row r="2" spans="1:15" ht="62.25" customHeight="1">
      <c r="A2" s="595" t="s">
        <v>474</v>
      </c>
      <c r="B2" s="595"/>
      <c r="C2" s="595"/>
      <c r="D2" s="595"/>
      <c r="E2" s="595"/>
      <c r="F2" s="595"/>
      <c r="G2" s="595"/>
      <c r="H2" s="595"/>
      <c r="I2" s="595"/>
      <c r="J2" s="595"/>
      <c r="K2" s="595"/>
    </row>
    <row r="3" spans="1:15" ht="19.2">
      <c r="A3" s="303" t="str">
        <f>'入力表(工事・業務）'!J4</f>
        <v>魚津市長</v>
      </c>
      <c r="B3" s="303"/>
      <c r="C3" s="126" t="str">
        <f>'入力表(工事・業務）'!J5</f>
        <v>村椿　　晃</v>
      </c>
      <c r="D3" s="126"/>
      <c r="E3" s="127" t="s">
        <v>475</v>
      </c>
      <c r="F3" s="302"/>
      <c r="G3" s="302"/>
      <c r="H3" s="302"/>
      <c r="I3" s="302"/>
      <c r="J3" s="302"/>
      <c r="K3" s="338"/>
      <c r="N3" s="173" t="s">
        <v>198</v>
      </c>
      <c r="O3" s="609"/>
    </row>
    <row r="4" spans="1:15">
      <c r="A4" s="302"/>
      <c r="B4" s="302"/>
      <c r="C4" s="302"/>
      <c r="D4" s="302"/>
      <c r="E4" s="302"/>
      <c r="F4" s="302"/>
      <c r="G4" s="302"/>
      <c r="H4" s="302"/>
      <c r="I4" s="302"/>
      <c r="J4" s="302"/>
      <c r="K4" s="338"/>
    </row>
    <row r="5" spans="1:15" ht="27.75" customHeight="1">
      <c r="A5" s="302"/>
      <c r="B5" s="302"/>
      <c r="C5" s="302"/>
      <c r="D5" s="302"/>
      <c r="E5" s="302"/>
      <c r="F5" s="302"/>
      <c r="G5" s="302"/>
      <c r="H5" s="302"/>
      <c r="I5" s="302"/>
      <c r="J5" s="302"/>
      <c r="K5" s="338"/>
    </row>
    <row r="6" spans="1:15" ht="15" customHeight="1">
      <c r="A6" s="302"/>
      <c r="B6" s="302"/>
      <c r="C6" s="302"/>
      <c r="D6" s="302"/>
      <c r="E6" s="330" t="s">
        <v>88</v>
      </c>
      <c r="F6" s="127" t="s">
        <v>39</v>
      </c>
      <c r="G6" s="334" t="str">
        <f>'入力表(工事・業務）'!J7</f>
        <v>魚津市○○町○番○号</v>
      </c>
      <c r="H6" s="334"/>
      <c r="I6" s="334"/>
      <c r="J6" s="337"/>
      <c r="K6" s="338"/>
    </row>
    <row r="7" spans="1:15" ht="14.4">
      <c r="A7" s="302"/>
      <c r="B7" s="302"/>
      <c r="C7" s="302"/>
      <c r="D7" s="302"/>
      <c r="E7" s="127"/>
      <c r="F7" s="127"/>
      <c r="G7" s="334" t="str">
        <f>'入力表(工事・業務）'!J8</f>
        <v>株式会社　○○組</v>
      </c>
      <c r="H7" s="334"/>
      <c r="I7" s="334"/>
      <c r="J7" s="337"/>
      <c r="K7" s="338"/>
    </row>
    <row r="8" spans="1:15" ht="14.4">
      <c r="A8" s="302"/>
      <c r="B8" s="302"/>
      <c r="C8" s="302"/>
      <c r="D8" s="302"/>
      <c r="E8" s="127"/>
      <c r="F8" s="127" t="s">
        <v>67</v>
      </c>
      <c r="G8" s="334" t="str">
        <f>'入力表(工事・業務）'!J9</f>
        <v>代表取締役　○○○○</v>
      </c>
      <c r="H8" s="334"/>
      <c r="I8" s="334"/>
      <c r="J8" s="337"/>
      <c r="K8" s="338"/>
    </row>
    <row r="9" spans="1:15" ht="14.25" customHeight="1">
      <c r="A9" s="302"/>
      <c r="B9" s="302"/>
      <c r="C9" s="302"/>
      <c r="D9" s="302"/>
      <c r="E9" s="302"/>
      <c r="F9" s="302"/>
      <c r="G9" s="302"/>
      <c r="H9" s="302"/>
      <c r="I9" s="302"/>
      <c r="J9" s="302"/>
      <c r="K9" s="338"/>
    </row>
    <row r="10" spans="1:15" ht="18.75" customHeight="1">
      <c r="A10" s="596" t="s">
        <v>478</v>
      </c>
      <c r="B10" s="596"/>
      <c r="C10" s="601" t="str">
        <f>'入力表(工事・業務）'!E6:E6</f>
        <v>魚津市庁舎整備事業</v>
      </c>
      <c r="D10" s="601"/>
      <c r="E10" s="601"/>
      <c r="F10" s="601"/>
      <c r="G10" s="601"/>
      <c r="H10" s="601"/>
      <c r="I10" s="601"/>
      <c r="J10" s="601"/>
      <c r="K10" s="601"/>
    </row>
    <row r="11" spans="1:15" s="593" customFormat="1" ht="18.75" customHeight="1">
      <c r="A11" s="596"/>
      <c r="B11" s="596"/>
      <c r="C11" s="602" t="str">
        <f>'入力表(工事・業務）'!E7:E7</f>
        <v>○○○○○○○○工事</v>
      </c>
      <c r="D11" s="602"/>
      <c r="E11" s="602"/>
      <c r="F11" s="602"/>
      <c r="G11" s="602"/>
      <c r="H11" s="602"/>
      <c r="I11" s="602"/>
      <c r="J11" s="602"/>
      <c r="K11" s="602"/>
    </row>
    <row r="12" spans="1:15" s="593" customFormat="1" ht="33.75" customHeight="1">
      <c r="A12" s="597" t="s">
        <v>480</v>
      </c>
      <c r="B12" s="597"/>
      <c r="C12" s="603" t="str">
        <f>'入力表(工事・業務）'!E12:E12</f>
        <v>令和７年６月２日</v>
      </c>
      <c r="D12" s="603"/>
      <c r="E12" s="603"/>
      <c r="F12" s="605" t="s">
        <v>204</v>
      </c>
      <c r="G12" s="607" t="str">
        <f>IF('入力表(工事・業務）'!E14="",'入力表(工事・業務）'!E13,'入力表(工事・業務）'!E14)</f>
        <v>令和８年6月30日</v>
      </c>
      <c r="H12" s="607"/>
      <c r="I12" s="607"/>
      <c r="J12" s="608" t="s">
        <v>207</v>
      </c>
      <c r="K12" s="608"/>
    </row>
    <row r="13" spans="1:15" s="593" customFormat="1" ht="56.25" customHeight="1">
      <c r="A13" s="597" t="s">
        <v>468</v>
      </c>
      <c r="B13" s="597"/>
      <c r="C13" s="604" t="s">
        <v>43</v>
      </c>
      <c r="D13" s="604"/>
      <c r="E13" s="604"/>
      <c r="F13" s="597" t="s">
        <v>482</v>
      </c>
      <c r="G13" s="597"/>
      <c r="H13" s="597"/>
      <c r="I13" s="597" t="s">
        <v>483</v>
      </c>
      <c r="J13" s="597"/>
      <c r="K13" s="597"/>
    </row>
    <row r="14" spans="1:15" s="593" customFormat="1" ht="31.5" customHeight="1">
      <c r="A14" s="598">
        <v>4</v>
      </c>
      <c r="B14" s="598"/>
      <c r="C14" s="597"/>
      <c r="D14" s="597"/>
      <c r="E14" s="597"/>
      <c r="F14" s="597"/>
      <c r="G14" s="597"/>
      <c r="H14" s="597"/>
      <c r="I14" s="597"/>
      <c r="J14" s="597"/>
      <c r="K14" s="597"/>
    </row>
    <row r="15" spans="1:15" s="593" customFormat="1" ht="31.5" customHeight="1">
      <c r="A15" s="598">
        <v>5</v>
      </c>
      <c r="B15" s="598"/>
      <c r="C15" s="597"/>
      <c r="D15" s="597"/>
      <c r="E15" s="597"/>
      <c r="F15" s="597"/>
      <c r="G15" s="597"/>
      <c r="H15" s="597"/>
      <c r="I15" s="597"/>
      <c r="J15" s="597"/>
      <c r="K15" s="597"/>
    </row>
    <row r="16" spans="1:15" s="593" customFormat="1" ht="31.5" customHeight="1">
      <c r="A16" s="598">
        <v>6</v>
      </c>
      <c r="B16" s="598"/>
      <c r="C16" s="597"/>
      <c r="D16" s="597"/>
      <c r="E16" s="597"/>
      <c r="F16" s="597"/>
      <c r="G16" s="597"/>
      <c r="H16" s="597"/>
      <c r="I16" s="597"/>
      <c r="J16" s="597"/>
      <c r="K16" s="597"/>
    </row>
    <row r="17" spans="1:12" s="593" customFormat="1" ht="31.5" customHeight="1">
      <c r="A17" s="598">
        <v>7</v>
      </c>
      <c r="B17" s="598"/>
      <c r="C17" s="597"/>
      <c r="D17" s="597"/>
      <c r="E17" s="597"/>
      <c r="F17" s="597"/>
      <c r="G17" s="597"/>
      <c r="H17" s="597"/>
      <c r="I17" s="597"/>
      <c r="J17" s="597"/>
      <c r="K17" s="597"/>
      <c r="L17" s="123"/>
    </row>
    <row r="18" spans="1:12" s="593" customFormat="1" ht="31.5" customHeight="1">
      <c r="A18" s="598">
        <v>8</v>
      </c>
      <c r="B18" s="598"/>
      <c r="C18" s="597"/>
      <c r="D18" s="597"/>
      <c r="E18" s="597"/>
      <c r="F18" s="597"/>
      <c r="G18" s="597"/>
      <c r="H18" s="597"/>
      <c r="I18" s="597"/>
      <c r="J18" s="597"/>
      <c r="K18" s="597"/>
      <c r="L18" s="123"/>
    </row>
    <row r="19" spans="1:12" s="593" customFormat="1" ht="31.5" customHeight="1">
      <c r="A19" s="598">
        <v>9</v>
      </c>
      <c r="B19" s="598"/>
      <c r="C19" s="597"/>
      <c r="D19" s="597"/>
      <c r="E19" s="597"/>
      <c r="F19" s="597"/>
      <c r="G19" s="597"/>
      <c r="H19" s="597"/>
      <c r="I19" s="597"/>
      <c r="J19" s="597"/>
      <c r="K19" s="597"/>
      <c r="L19" s="123"/>
    </row>
    <row r="20" spans="1:12" s="593" customFormat="1" ht="31.5" customHeight="1">
      <c r="A20" s="598">
        <v>10</v>
      </c>
      <c r="B20" s="598"/>
      <c r="C20" s="597"/>
      <c r="D20" s="597"/>
      <c r="E20" s="597"/>
      <c r="F20" s="597"/>
      <c r="G20" s="597"/>
      <c r="H20" s="597"/>
      <c r="I20" s="597"/>
      <c r="J20" s="597"/>
      <c r="K20" s="597"/>
      <c r="L20" s="123"/>
    </row>
    <row r="21" spans="1:12" s="593" customFormat="1" ht="31.5" customHeight="1">
      <c r="A21" s="598">
        <v>11</v>
      </c>
      <c r="B21" s="598"/>
      <c r="C21" s="597"/>
      <c r="D21" s="597"/>
      <c r="E21" s="597"/>
      <c r="F21" s="597"/>
      <c r="G21" s="597"/>
      <c r="H21" s="597"/>
      <c r="I21" s="597"/>
      <c r="J21" s="597"/>
      <c r="K21" s="597"/>
      <c r="L21" s="123"/>
    </row>
    <row r="22" spans="1:12" s="593" customFormat="1" ht="31.5" customHeight="1">
      <c r="A22" s="598">
        <v>12</v>
      </c>
      <c r="B22" s="598"/>
      <c r="C22" s="597"/>
      <c r="D22" s="597"/>
      <c r="E22" s="597"/>
      <c r="F22" s="597"/>
      <c r="G22" s="597"/>
      <c r="H22" s="597"/>
      <c r="I22" s="597"/>
      <c r="J22" s="597"/>
      <c r="K22" s="597"/>
      <c r="L22" s="123"/>
    </row>
    <row r="23" spans="1:12" s="593" customFormat="1" ht="31.5" customHeight="1">
      <c r="A23" s="599">
        <v>1</v>
      </c>
      <c r="B23" s="599"/>
      <c r="C23" s="597"/>
      <c r="D23" s="597"/>
      <c r="E23" s="597"/>
      <c r="F23" s="597"/>
      <c r="G23" s="597"/>
      <c r="H23" s="597"/>
      <c r="I23" s="597"/>
      <c r="J23" s="597"/>
      <c r="K23" s="597"/>
    </row>
    <row r="24" spans="1:12" s="594" customFormat="1" ht="31.5" customHeight="1">
      <c r="A24" s="599">
        <v>2</v>
      </c>
      <c r="B24" s="599"/>
      <c r="C24" s="597"/>
      <c r="D24" s="597"/>
      <c r="E24" s="597"/>
      <c r="F24" s="597"/>
      <c r="G24" s="597"/>
      <c r="H24" s="597"/>
      <c r="I24" s="597"/>
      <c r="J24" s="597"/>
      <c r="K24" s="597"/>
    </row>
    <row r="25" spans="1:12" s="593" customFormat="1" ht="31.5" customHeight="1">
      <c r="A25" s="599">
        <v>3</v>
      </c>
      <c r="B25" s="599"/>
      <c r="C25" s="597"/>
      <c r="D25" s="597"/>
      <c r="E25" s="597"/>
      <c r="F25" s="597"/>
      <c r="G25" s="597"/>
      <c r="H25" s="597"/>
      <c r="I25" s="597"/>
      <c r="J25" s="597"/>
      <c r="K25" s="597"/>
    </row>
    <row r="26" spans="1:12" s="593" customFormat="1" ht="74.25" customHeight="1">
      <c r="A26" s="600" t="s">
        <v>485</v>
      </c>
      <c r="B26" s="600"/>
      <c r="C26" s="600"/>
      <c r="D26" s="600"/>
      <c r="E26" s="600"/>
      <c r="F26" s="600"/>
      <c r="G26" s="600"/>
      <c r="H26" s="600"/>
      <c r="I26" s="600"/>
      <c r="J26" s="600"/>
      <c r="K26" s="600"/>
    </row>
  </sheetData>
  <mergeCells count="68">
    <mergeCell ref="H1:K1"/>
    <mergeCell ref="A2:K2"/>
    <mergeCell ref="A3:B3"/>
    <mergeCell ref="C3:D3"/>
    <mergeCell ref="G6:I6"/>
    <mergeCell ref="G7:I7"/>
    <mergeCell ref="G8:I8"/>
    <mergeCell ref="C10:K10"/>
    <mergeCell ref="C11:K11"/>
    <mergeCell ref="A12:B12"/>
    <mergeCell ref="C12:E12"/>
    <mergeCell ref="G12:I12"/>
    <mergeCell ref="J12:K12"/>
    <mergeCell ref="A13:B13"/>
    <mergeCell ref="C13:E13"/>
    <mergeCell ref="F13:H13"/>
    <mergeCell ref="I13:K13"/>
    <mergeCell ref="A14:B14"/>
    <mergeCell ref="C14:E14"/>
    <mergeCell ref="F14:H14"/>
    <mergeCell ref="I14:K14"/>
    <mergeCell ref="A15:B15"/>
    <mergeCell ref="C15:E15"/>
    <mergeCell ref="F15:H15"/>
    <mergeCell ref="I15:K15"/>
    <mergeCell ref="A16:B16"/>
    <mergeCell ref="C16:E16"/>
    <mergeCell ref="F16:H16"/>
    <mergeCell ref="I16:K16"/>
    <mergeCell ref="A17:B17"/>
    <mergeCell ref="C17:E17"/>
    <mergeCell ref="F17:H17"/>
    <mergeCell ref="I17:K17"/>
    <mergeCell ref="A18:B18"/>
    <mergeCell ref="C18:E18"/>
    <mergeCell ref="F18:H18"/>
    <mergeCell ref="I18:K18"/>
    <mergeCell ref="A19:B19"/>
    <mergeCell ref="C19:E19"/>
    <mergeCell ref="F19:H19"/>
    <mergeCell ref="I19:K19"/>
    <mergeCell ref="A20:B20"/>
    <mergeCell ref="C20:E20"/>
    <mergeCell ref="F20:H20"/>
    <mergeCell ref="I20:K20"/>
    <mergeCell ref="A21:B21"/>
    <mergeCell ref="C21:E21"/>
    <mergeCell ref="F21:H21"/>
    <mergeCell ref="I21:K21"/>
    <mergeCell ref="A22:B22"/>
    <mergeCell ref="C22:E22"/>
    <mergeCell ref="F22:H22"/>
    <mergeCell ref="I22:K22"/>
    <mergeCell ref="A23:B23"/>
    <mergeCell ref="C23:E23"/>
    <mergeCell ref="F23:H23"/>
    <mergeCell ref="I23:K23"/>
    <mergeCell ref="A24:B24"/>
    <mergeCell ref="C24:E24"/>
    <mergeCell ref="F24:H24"/>
    <mergeCell ref="I24:K24"/>
    <mergeCell ref="A25:B25"/>
    <mergeCell ref="C25:E25"/>
    <mergeCell ref="F25:H25"/>
    <mergeCell ref="I25:K25"/>
    <mergeCell ref="A26:K26"/>
    <mergeCell ref="J6:J8"/>
    <mergeCell ref="A10:B11"/>
  </mergeCells>
  <phoneticPr fontId="5" type="Hiragana"/>
  <hyperlinks>
    <hyperlink ref="N3" location="'入力表(工事・業務）'!A1"/>
  </hyperlinks>
  <printOptions horizontalCentered="1"/>
  <pageMargins left="0.78749999999999998" right="0.78749999999999998" top="0.98402777777777795" bottom="0.8" header="0.511811023622047" footer="0.511811023622047"/>
  <pageSetup paperSize="9" fitToWidth="1" fitToHeight="1" orientation="portrait" usePrinterDefaults="1"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3366FF"/>
  </sheetPr>
  <dimension ref="A1:L55"/>
  <sheetViews>
    <sheetView view="pageBreakPreview" zoomScale="110" zoomScaleSheetLayoutView="110" workbookViewId="0">
      <selection activeCell="I3" sqref="I3"/>
    </sheetView>
  </sheetViews>
  <sheetFormatPr defaultColWidth="9.00390625" defaultRowHeight="13.2"/>
  <cols>
    <col min="1" max="1" width="4.62890625" style="355" customWidth="1"/>
    <col min="2" max="9" width="9.62890625" style="355" customWidth="1"/>
    <col min="10" max="10" width="4.62890625" style="355" customWidth="1"/>
    <col min="11" max="16384" width="9" style="355" customWidth="1"/>
  </cols>
  <sheetData>
    <row r="1" spans="1:12" s="343" customFormat="1" ht="18" customHeight="1">
      <c r="A1" s="343" t="s">
        <v>487</v>
      </c>
      <c r="B1" s="610"/>
      <c r="C1" s="610"/>
    </row>
    <row r="2" spans="1:12" s="343" customFormat="1" ht="18" customHeight="1">
      <c r="B2" s="610"/>
      <c r="C2" s="610"/>
    </row>
    <row r="3" spans="1:12" s="343" customFormat="1" ht="18" customHeight="1">
      <c r="I3" s="624" t="s">
        <v>479</v>
      </c>
    </row>
    <row r="4" spans="1:12" s="343" customFormat="1" ht="18" customHeight="1"/>
    <row r="5" spans="1:12" s="343" customFormat="1" ht="18" customHeight="1">
      <c r="B5" s="343" t="str">
        <f>'入力表(工事・業務）'!G6</f>
        <v>監督員</v>
      </c>
      <c r="C5" s="614" t="str">
        <f>'入力表(工事・業務）'!J6</f>
        <v>魚津　一郎</v>
      </c>
      <c r="E5" s="343" t="s">
        <v>278</v>
      </c>
    </row>
    <row r="6" spans="1:12" s="343" customFormat="1" ht="18" customHeight="1"/>
    <row r="7" spans="1:12" s="343" customFormat="1" ht="18" customHeight="1">
      <c r="F7" s="354" t="s">
        <v>279</v>
      </c>
      <c r="H7" s="623" t="str">
        <f>'入力表(工事・業務）'!J8</f>
        <v>株式会社　○○組</v>
      </c>
      <c r="I7" s="623"/>
      <c r="J7" s="623"/>
    </row>
    <row r="8" spans="1:12" s="343" customFormat="1" ht="18" customHeight="1">
      <c r="F8" s="354" t="s">
        <v>488</v>
      </c>
      <c r="H8" s="616" t="str">
        <f>'入力表(工事・業務）'!J10</f>
        <v>北津　二郎</v>
      </c>
      <c r="I8" s="616"/>
    </row>
    <row r="9" spans="1:12" s="343" customFormat="1" ht="18" customHeight="1"/>
    <row r="10" spans="1:12" s="343" customFormat="1" ht="18" customHeight="1"/>
    <row r="11" spans="1:12" s="343" customFormat="1" ht="19.5" customHeight="1">
      <c r="B11" s="611" t="s">
        <v>491</v>
      </c>
      <c r="C11" s="611"/>
      <c r="D11" s="611"/>
      <c r="E11" s="611"/>
      <c r="F11" s="611"/>
      <c r="G11" s="611"/>
      <c r="H11" s="611"/>
      <c r="I11" s="611"/>
    </row>
    <row r="12" spans="1:12" s="343" customFormat="1" ht="18" customHeight="1"/>
    <row r="13" spans="1:12" s="343" customFormat="1" ht="18" customHeight="1">
      <c r="D13" s="343" t="str">
        <f>'入力表(工事・業務）'!E6</f>
        <v>魚津市庁舎整備事業</v>
      </c>
    </row>
    <row r="14" spans="1:12" s="343" customFormat="1" ht="18" customHeight="1">
      <c r="B14" s="343" t="s">
        <v>492</v>
      </c>
      <c r="D14" s="616" t="str">
        <f>'入力表(工事・業務）'!E7</f>
        <v>○○○○○○○○工事</v>
      </c>
      <c r="E14" s="616"/>
      <c r="F14" s="616"/>
      <c r="G14" s="616"/>
      <c r="H14" s="616"/>
      <c r="I14" s="616"/>
      <c r="J14" s="616"/>
    </row>
    <row r="15" spans="1:12" s="343" customFormat="1" ht="18" customHeight="1">
      <c r="D15" s="617"/>
      <c r="E15" s="617"/>
      <c r="F15" s="617"/>
      <c r="G15" s="354"/>
      <c r="H15" s="354"/>
      <c r="I15" s="354"/>
      <c r="L15" s="173" t="s">
        <v>198</v>
      </c>
    </row>
    <row r="16" spans="1:12" s="343" customFormat="1" ht="18" customHeight="1">
      <c r="B16" s="343" t="s">
        <v>309</v>
      </c>
      <c r="D16" s="616" t="str">
        <f>'入力表(工事・業務）'!E8</f>
        <v>○○○○○</v>
      </c>
      <c r="E16" s="616"/>
      <c r="F16" s="616"/>
      <c r="G16" s="616"/>
      <c r="H16" s="355" t="s">
        <v>202</v>
      </c>
      <c r="I16" s="355"/>
      <c r="J16" s="355"/>
    </row>
    <row r="17" spans="2:9" s="343" customFormat="1" ht="18" customHeight="1">
      <c r="D17" s="617"/>
      <c r="E17" s="617"/>
      <c r="F17" s="617"/>
    </row>
    <row r="18" spans="2:9" s="343" customFormat="1" ht="18" customHeight="1">
      <c r="B18" s="343" t="s">
        <v>312</v>
      </c>
      <c r="D18" s="618">
        <f>'入力表(工事・業務）'!E10</f>
        <v>20000000</v>
      </c>
      <c r="E18" s="618"/>
      <c r="F18" s="618"/>
    </row>
    <row r="19" spans="2:9" s="343" customFormat="1" ht="18" customHeight="1">
      <c r="D19" s="617"/>
      <c r="E19" s="617"/>
      <c r="F19" s="617"/>
    </row>
    <row r="20" spans="2:9" s="343" customFormat="1" ht="18" customHeight="1">
      <c r="B20" s="343" t="s">
        <v>493</v>
      </c>
      <c r="D20" s="619" t="str">
        <f>'入力表(工事・業務）'!E11</f>
        <v>令和７年６月１日</v>
      </c>
      <c r="E20" s="619"/>
      <c r="F20" s="619"/>
      <c r="G20" s="622"/>
    </row>
    <row r="21" spans="2:9" s="343" customFormat="1" ht="18" customHeight="1">
      <c r="D21" s="620"/>
      <c r="E21" s="617"/>
      <c r="F21" s="620"/>
      <c r="G21" s="622"/>
    </row>
    <row r="22" spans="2:9" s="343" customFormat="1" ht="18" customHeight="1">
      <c r="B22" s="343" t="s">
        <v>494</v>
      </c>
      <c r="D22" s="619" t="str">
        <f>'入力表(工事・業務）'!E12</f>
        <v>令和７年６月２日</v>
      </c>
      <c r="E22" s="619"/>
      <c r="F22" s="619"/>
      <c r="G22" s="622" t="s">
        <v>204</v>
      </c>
      <c r="H22" s="624"/>
    </row>
    <row r="23" spans="2:9" s="343" customFormat="1" ht="18" customHeight="1">
      <c r="D23" s="619" t="str">
        <f>'入力表(工事・業務）'!E13</f>
        <v>令和８年３月31日</v>
      </c>
      <c r="E23" s="619"/>
      <c r="F23" s="619"/>
      <c r="G23" s="622" t="s">
        <v>207</v>
      </c>
      <c r="H23" s="624"/>
    </row>
    <row r="24" spans="2:9" s="343" customFormat="1" ht="18" customHeight="1">
      <c r="D24" s="617"/>
      <c r="E24" s="617"/>
      <c r="F24" s="617"/>
    </row>
    <row r="25" spans="2:9" s="343" customFormat="1" ht="18" customHeight="1">
      <c r="B25" s="343" t="s">
        <v>108</v>
      </c>
    </row>
    <row r="26" spans="2:9" s="343" customFormat="1" ht="18" customHeight="1">
      <c r="B26" s="359" t="s">
        <v>442</v>
      </c>
      <c r="C26" s="359"/>
      <c r="D26" s="359" t="s">
        <v>306</v>
      </c>
      <c r="E26" s="359"/>
      <c r="F26" s="359" t="s">
        <v>120</v>
      </c>
      <c r="G26" s="359"/>
      <c r="H26" s="625" t="s">
        <v>49</v>
      </c>
      <c r="I26" s="625"/>
    </row>
    <row r="27" spans="2:9" s="343" customFormat="1" ht="18" customHeight="1">
      <c r="B27" s="359"/>
      <c r="C27" s="359"/>
      <c r="D27" s="359"/>
      <c r="E27" s="359"/>
      <c r="F27" s="359"/>
      <c r="G27" s="359"/>
      <c r="H27" s="625"/>
      <c r="I27" s="625"/>
    </row>
    <row r="28" spans="2:9" s="343" customFormat="1" ht="18" customHeight="1">
      <c r="B28" s="612"/>
      <c r="D28" s="612"/>
      <c r="F28" s="612"/>
      <c r="H28" s="612"/>
      <c r="I28" s="626"/>
    </row>
    <row r="29" spans="2:9" s="343" customFormat="1" ht="18" customHeight="1">
      <c r="B29" s="612"/>
      <c r="D29" s="612"/>
      <c r="F29" s="612"/>
      <c r="H29" s="612"/>
      <c r="I29" s="626"/>
    </row>
    <row r="30" spans="2:9" s="343" customFormat="1" ht="18" customHeight="1">
      <c r="B30" s="612"/>
      <c r="D30" s="612"/>
      <c r="F30" s="612"/>
      <c r="H30" s="612"/>
      <c r="I30" s="626"/>
    </row>
    <row r="31" spans="2:9" s="343" customFormat="1" ht="18" customHeight="1">
      <c r="B31" s="612"/>
      <c r="D31" s="612"/>
      <c r="F31" s="612"/>
      <c r="H31" s="612"/>
      <c r="I31" s="626"/>
    </row>
    <row r="32" spans="2:9" s="343" customFormat="1" ht="18" customHeight="1">
      <c r="B32" s="612"/>
      <c r="D32" s="612"/>
      <c r="F32" s="612"/>
      <c r="H32" s="612"/>
      <c r="I32" s="626"/>
    </row>
    <row r="33" spans="2:9" s="343" customFormat="1" ht="18" customHeight="1">
      <c r="B33" s="612"/>
      <c r="D33" s="612"/>
      <c r="F33" s="612"/>
      <c r="H33" s="612"/>
      <c r="I33" s="626"/>
    </row>
    <row r="34" spans="2:9" s="343" customFormat="1" ht="18" customHeight="1">
      <c r="B34" s="612"/>
      <c r="D34" s="612"/>
      <c r="F34" s="612"/>
      <c r="H34" s="612"/>
      <c r="I34" s="626"/>
    </row>
    <row r="35" spans="2:9" s="343" customFormat="1" ht="18" customHeight="1">
      <c r="B35" s="612"/>
      <c r="D35" s="612"/>
      <c r="F35" s="612"/>
      <c r="H35" s="612"/>
      <c r="I35" s="626"/>
    </row>
    <row r="36" spans="2:9" s="343" customFormat="1" ht="18" customHeight="1">
      <c r="B36" s="612"/>
      <c r="D36" s="612"/>
      <c r="F36" s="612"/>
      <c r="H36" s="612"/>
      <c r="I36" s="626"/>
    </row>
    <row r="37" spans="2:9" s="343" customFormat="1" ht="18" customHeight="1">
      <c r="B37" s="612"/>
      <c r="D37" s="612"/>
      <c r="F37" s="612"/>
      <c r="H37" s="612"/>
      <c r="I37" s="626"/>
    </row>
    <row r="38" spans="2:9" s="343" customFormat="1" ht="18" customHeight="1">
      <c r="B38" s="612"/>
      <c r="D38" s="612"/>
      <c r="F38" s="612"/>
      <c r="H38" s="612"/>
      <c r="I38" s="626"/>
    </row>
    <row r="39" spans="2:9" s="343" customFormat="1" ht="18" customHeight="1">
      <c r="B39" s="612"/>
      <c r="D39" s="612"/>
      <c r="F39" s="612"/>
      <c r="H39" s="612"/>
      <c r="I39" s="626"/>
    </row>
    <row r="40" spans="2:9" s="343" customFormat="1" ht="18" customHeight="1">
      <c r="B40" s="613"/>
      <c r="C40" s="615"/>
      <c r="D40" s="613"/>
      <c r="E40" s="615"/>
      <c r="F40" s="613"/>
      <c r="G40" s="615"/>
      <c r="H40" s="613"/>
      <c r="I40" s="627"/>
    </row>
    <row r="41" spans="2:9" s="343" customFormat="1" ht="18" customHeight="1"/>
    <row r="42" spans="2:9" s="343" customFormat="1" ht="18" customHeight="1">
      <c r="B42" s="343" t="s">
        <v>495</v>
      </c>
      <c r="E42" s="343" t="s">
        <v>479</v>
      </c>
    </row>
    <row r="43" spans="2:9" s="343" customFormat="1" ht="18" customHeight="1"/>
    <row r="44" spans="2:9" s="343" customFormat="1" ht="18" customHeight="1"/>
    <row r="45" spans="2:9" s="343" customFormat="1" ht="18" customHeight="1">
      <c r="F45" s="621"/>
    </row>
    <row r="46" spans="2:9" s="343" customFormat="1" ht="18" customHeight="1"/>
    <row r="47" spans="2:9" s="343" customFormat="1" ht="18" customHeight="1"/>
    <row r="48" spans="2:9" s="343" customFormat="1" ht="18" customHeight="1"/>
    <row r="49" s="343" customFormat="1" ht="18" customHeight="1"/>
    <row r="50" s="343" customFormat="1" ht="18" customHeight="1"/>
    <row r="51" s="343" customFormat="1" ht="18" customHeight="1"/>
    <row r="52" s="343" customFormat="1" ht="18" customHeight="1"/>
    <row r="53" s="343" customFormat="1" ht="18" customHeight="1"/>
    <row r="54" s="343" customFormat="1" ht="18" customHeight="1"/>
    <row r="55" s="343" customFormat="1" ht="18" customHeight="1"/>
  </sheetData>
  <mergeCells count="13">
    <mergeCell ref="H7:J7"/>
    <mergeCell ref="H8:I8"/>
    <mergeCell ref="B11:I11"/>
    <mergeCell ref="D14:J14"/>
    <mergeCell ref="D16:G16"/>
    <mergeCell ref="D18:F18"/>
    <mergeCell ref="D20:F20"/>
    <mergeCell ref="D22:F22"/>
    <mergeCell ref="D23:F23"/>
    <mergeCell ref="B26:C27"/>
    <mergeCell ref="D26:E27"/>
    <mergeCell ref="F26:G27"/>
    <mergeCell ref="H26:I27"/>
  </mergeCells>
  <phoneticPr fontId="5" type="Hiragana"/>
  <hyperlinks>
    <hyperlink ref="L15" location="'入力表(工事・業務）'!A1"/>
  </hyperlinks>
  <pageMargins left="0.98402777777777795" right="0.39374999999999999" top="0.59027777777777801" bottom="0.78749999999999998" header="0.511811023622047" footer="0.511811023622047"/>
  <pageSetup paperSize="9" fitToWidth="1" fitToHeight="1" orientation="portrait" usePrinterDefaults="1"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3366FF"/>
  </sheetPr>
  <dimension ref="A1:AI119"/>
  <sheetViews>
    <sheetView view="pageBreakPreview" zoomScale="110" zoomScaleSheetLayoutView="110" workbookViewId="0">
      <selection activeCell="W6" sqref="W6"/>
    </sheetView>
  </sheetViews>
  <sheetFormatPr defaultColWidth="3.00390625" defaultRowHeight="12"/>
  <cols>
    <col min="1" max="1" width="1.3671875" style="628" customWidth="1"/>
    <col min="2" max="29" width="3" style="628" customWidth="1"/>
    <col min="30" max="30" width="1.12890625" style="628" customWidth="1"/>
    <col min="31" max="34" width="3" style="628" customWidth="1"/>
    <col min="35" max="35" width="38" style="628" customWidth="1"/>
    <col min="36" max="16384" width="3" style="628" customWidth="1"/>
  </cols>
  <sheetData>
    <row r="1" spans="1:35" ht="18" customHeight="1">
      <c r="A1" s="629" t="s">
        <v>450</v>
      </c>
      <c r="B1" s="629"/>
      <c r="C1" s="629"/>
      <c r="D1" s="629"/>
      <c r="E1" s="631"/>
      <c r="F1" s="631"/>
      <c r="G1" s="631"/>
      <c r="H1" s="631"/>
      <c r="I1" s="631"/>
      <c r="J1" s="631"/>
      <c r="K1" s="631"/>
      <c r="L1" s="631"/>
      <c r="M1" s="631"/>
      <c r="N1" s="631"/>
      <c r="O1" s="631"/>
      <c r="P1" s="631"/>
      <c r="Q1" s="631"/>
      <c r="R1" s="631"/>
      <c r="S1" s="631"/>
      <c r="T1" s="631"/>
      <c r="U1" s="631"/>
      <c r="V1" s="631"/>
      <c r="W1" s="631"/>
      <c r="X1" s="631"/>
      <c r="Y1" s="631"/>
      <c r="Z1" s="631"/>
    </row>
    <row r="2" spans="1:35" s="372" customFormat="1" ht="22.5" customHeight="1">
      <c r="A2" s="611" t="str">
        <f>IF('入力表(工事・業務）'!D1=1,"工 事 打 合 簿","業 務 打 合 簿")</f>
        <v>工 事 打 合 簿</v>
      </c>
      <c r="B2" s="611"/>
      <c r="C2" s="611"/>
      <c r="D2" s="611"/>
      <c r="E2" s="611"/>
      <c r="F2" s="611"/>
      <c r="G2" s="611"/>
      <c r="H2" s="611"/>
      <c r="I2" s="611"/>
      <c r="J2" s="611"/>
      <c r="K2" s="611"/>
      <c r="L2" s="611"/>
      <c r="M2" s="611"/>
      <c r="N2" s="611"/>
      <c r="O2" s="611"/>
      <c r="P2" s="611"/>
      <c r="Q2" s="611"/>
      <c r="R2" s="611"/>
      <c r="S2" s="611"/>
      <c r="T2" s="611"/>
      <c r="U2" s="611"/>
      <c r="V2" s="611"/>
      <c r="W2" s="611"/>
      <c r="X2" s="611"/>
      <c r="Y2" s="611"/>
      <c r="Z2" s="611"/>
      <c r="AA2" s="611"/>
      <c r="AB2" s="611"/>
      <c r="AC2" s="611"/>
      <c r="AD2" s="611"/>
    </row>
    <row r="3" spans="1:35" ht="9" customHeight="1">
      <c r="A3" s="630"/>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c r="AB3" s="630"/>
      <c r="AC3" s="630"/>
      <c r="AD3" s="630"/>
    </row>
    <row r="4" spans="1:35" s="355" customFormat="1" ht="19.5" customHeight="1">
      <c r="A4" s="351"/>
      <c r="B4" s="478" t="s">
        <v>361</v>
      </c>
      <c r="C4" s="478"/>
      <c r="D4" s="478"/>
      <c r="E4" s="638"/>
      <c r="F4" s="645" t="s">
        <v>48</v>
      </c>
      <c r="G4" s="645"/>
      <c r="H4" s="645"/>
      <c r="I4" s="648" t="str">
        <f>'入力表(工事・業務）'!G6</f>
        <v>監督員</v>
      </c>
      <c r="J4" s="648"/>
      <c r="K4" s="648"/>
      <c r="L4" s="648" t="str">
        <f>'入力表(工事・業務）'!J6</f>
        <v>魚津　一郎</v>
      </c>
      <c r="M4" s="648"/>
      <c r="N4" s="648"/>
      <c r="O4" s="648"/>
      <c r="P4" s="648"/>
      <c r="Q4" s="648"/>
      <c r="R4" s="645"/>
      <c r="S4" s="654"/>
      <c r="T4" s="488" t="s">
        <v>169</v>
      </c>
      <c r="U4" s="488"/>
      <c r="V4" s="488"/>
      <c r="W4" s="645"/>
      <c r="X4" s="645"/>
      <c r="Y4" s="645"/>
      <c r="Z4" s="645"/>
      <c r="AA4" s="645"/>
      <c r="AB4" s="645"/>
      <c r="AC4" s="654"/>
      <c r="AD4" s="543"/>
      <c r="AI4" s="355"/>
    </row>
    <row r="5" spans="1:35" s="355" customFormat="1" ht="19.5" customHeight="1">
      <c r="A5" s="351"/>
      <c r="B5" s="478"/>
      <c r="C5" s="478"/>
      <c r="D5" s="478"/>
      <c r="E5" s="639"/>
      <c r="F5" s="543" t="s">
        <v>88</v>
      </c>
      <c r="G5" s="543"/>
      <c r="H5" s="351"/>
      <c r="I5" s="543" t="s">
        <v>355</v>
      </c>
      <c r="J5" s="543"/>
      <c r="K5" s="543"/>
      <c r="L5" s="650" t="str">
        <f>'入力表(工事・業務）'!J8</f>
        <v>株式会社　○○組</v>
      </c>
      <c r="M5" s="650"/>
      <c r="N5" s="650"/>
      <c r="O5" s="650"/>
      <c r="P5" s="650"/>
      <c r="Q5" s="650"/>
      <c r="R5" s="543"/>
      <c r="S5" s="655"/>
      <c r="T5" s="488"/>
      <c r="U5" s="488"/>
      <c r="V5" s="488"/>
      <c r="W5" s="657">
        <f ca="1">NOW()</f>
        <v>45755.636255185185</v>
      </c>
      <c r="X5" s="657"/>
      <c r="Y5" s="657"/>
      <c r="Z5" s="657"/>
      <c r="AA5" s="657"/>
      <c r="AB5" s="657"/>
      <c r="AC5" s="657"/>
      <c r="AD5" s="543"/>
      <c r="AI5" s="355"/>
    </row>
    <row r="6" spans="1:35" s="355" customFormat="1" ht="19.5" customHeight="1">
      <c r="A6" s="543"/>
      <c r="B6" s="478"/>
      <c r="C6" s="478"/>
      <c r="D6" s="478"/>
      <c r="E6" s="486"/>
      <c r="F6" s="646"/>
      <c r="G6" s="646"/>
      <c r="H6" s="646"/>
      <c r="I6" s="649" t="str">
        <f>'入力表(工事・業務）'!G10</f>
        <v>現場代理人</v>
      </c>
      <c r="J6" s="649"/>
      <c r="K6" s="649"/>
      <c r="L6" s="651" t="str">
        <f>'入力表(工事・業務）'!J10</f>
        <v>北津　二郎</v>
      </c>
      <c r="M6" s="651"/>
      <c r="N6" s="651"/>
      <c r="O6" s="651"/>
      <c r="P6" s="651"/>
      <c r="Q6" s="651"/>
      <c r="R6" s="646"/>
      <c r="S6" s="656"/>
      <c r="T6" s="488"/>
      <c r="U6" s="488"/>
      <c r="V6" s="488"/>
      <c r="W6" s="543"/>
      <c r="X6" s="543"/>
      <c r="Y6" s="543"/>
      <c r="Z6" s="543"/>
      <c r="AA6" s="543"/>
      <c r="AB6" s="543"/>
      <c r="AC6" s="655"/>
      <c r="AD6" s="543"/>
      <c r="AI6" s="173" t="s">
        <v>198</v>
      </c>
    </row>
    <row r="7" spans="1:35" s="355" customFormat="1" ht="19.5" customHeight="1">
      <c r="A7" s="351"/>
      <c r="B7" s="478" t="s">
        <v>496</v>
      </c>
      <c r="C7" s="478"/>
      <c r="D7" s="478"/>
      <c r="E7" s="638"/>
      <c r="F7" s="456" t="s">
        <v>416</v>
      </c>
      <c r="G7" s="456"/>
      <c r="H7" s="487"/>
      <c r="I7" s="456"/>
      <c r="J7" s="456"/>
      <c r="K7" s="487"/>
      <c r="L7" s="456"/>
      <c r="M7" s="456"/>
      <c r="N7" s="487"/>
      <c r="O7" s="456"/>
      <c r="P7" s="456"/>
      <c r="Q7" s="487"/>
      <c r="R7" s="456"/>
      <c r="S7" s="456"/>
      <c r="T7" s="487"/>
      <c r="U7" s="456"/>
      <c r="V7" s="456"/>
      <c r="W7" s="456"/>
      <c r="X7" s="456"/>
      <c r="Y7" s="487"/>
      <c r="Z7" s="456"/>
      <c r="AA7" s="456"/>
      <c r="AB7" s="487"/>
      <c r="AC7" s="474"/>
      <c r="AD7" s="457"/>
      <c r="AI7" s="355"/>
    </row>
    <row r="8" spans="1:35" ht="19.5" customHeight="1">
      <c r="A8" s="457"/>
      <c r="B8" s="478"/>
      <c r="C8" s="478"/>
      <c r="D8" s="478"/>
      <c r="E8" s="639"/>
      <c r="F8" s="543" t="s">
        <v>497</v>
      </c>
      <c r="G8" s="543"/>
      <c r="H8" s="543"/>
      <c r="I8" s="543"/>
      <c r="J8" s="543"/>
      <c r="K8" s="543"/>
      <c r="L8" s="543"/>
      <c r="M8" s="543"/>
      <c r="N8" s="543"/>
      <c r="O8" s="543"/>
      <c r="P8" s="543"/>
      <c r="Q8" s="543"/>
      <c r="R8" s="543"/>
      <c r="S8" s="543"/>
      <c r="T8" s="543"/>
      <c r="U8" s="543"/>
      <c r="V8" s="543"/>
      <c r="W8" s="543"/>
      <c r="X8" s="543"/>
      <c r="Y8" s="543"/>
      <c r="Z8" s="543"/>
      <c r="AA8" s="543"/>
      <c r="AB8" s="543"/>
      <c r="AC8" s="655"/>
      <c r="AD8" s="457"/>
    </row>
    <row r="9" spans="1:35" ht="19.5" customHeight="1">
      <c r="A9" s="351"/>
      <c r="B9" s="478"/>
      <c r="C9" s="478"/>
      <c r="D9" s="478"/>
      <c r="E9" s="639"/>
      <c r="F9" s="543" t="s">
        <v>498</v>
      </c>
      <c r="G9" s="543"/>
      <c r="H9" s="543"/>
      <c r="I9" s="543"/>
      <c r="J9" s="543"/>
      <c r="K9" s="543"/>
      <c r="L9" s="543"/>
      <c r="M9" s="543"/>
      <c r="N9" s="543"/>
      <c r="O9" s="543"/>
      <c r="P9" s="543"/>
      <c r="Q9" s="543"/>
      <c r="R9" s="543"/>
      <c r="S9" s="543"/>
      <c r="T9" s="543"/>
      <c r="U9" s="543"/>
      <c r="V9" s="543"/>
      <c r="W9" s="543"/>
      <c r="X9" s="543"/>
      <c r="Y9" s="543"/>
      <c r="Z9" s="543"/>
      <c r="AA9" s="543"/>
      <c r="AB9" s="543"/>
      <c r="AC9" s="655"/>
      <c r="AD9" s="457"/>
    </row>
    <row r="10" spans="1:35" ht="19.5" customHeight="1">
      <c r="A10" s="351"/>
      <c r="B10" s="478"/>
      <c r="C10" s="478"/>
      <c r="D10" s="478"/>
      <c r="E10" s="640"/>
      <c r="F10" s="646" t="s">
        <v>215</v>
      </c>
      <c r="G10" s="646"/>
      <c r="H10" s="646"/>
      <c r="I10" s="646"/>
      <c r="J10" s="646"/>
      <c r="K10" s="646"/>
      <c r="L10" s="646"/>
      <c r="M10" s="646"/>
      <c r="N10" s="646"/>
      <c r="O10" s="646"/>
      <c r="P10" s="646"/>
      <c r="Q10" s="646"/>
      <c r="R10" s="646"/>
      <c r="S10" s="646"/>
      <c r="T10" s="646"/>
      <c r="U10" s="646"/>
      <c r="V10" s="646"/>
      <c r="W10" s="646"/>
      <c r="X10" s="646"/>
      <c r="Y10" s="646"/>
      <c r="Z10" s="646"/>
      <c r="AA10" s="646"/>
      <c r="AB10" s="646"/>
      <c r="AC10" s="656"/>
      <c r="AD10" s="457"/>
    </row>
    <row r="11" spans="1:35" ht="19.5" customHeight="1">
      <c r="A11" s="631"/>
      <c r="B11" s="488" t="str">
        <f>'入力表(工事・業務）'!B7</f>
        <v>工事名</v>
      </c>
      <c r="C11" s="488"/>
      <c r="D11" s="488"/>
      <c r="E11" s="454"/>
      <c r="F11" s="457" t="str">
        <f>'入力表(工事・業務）'!E6</f>
        <v>魚津市庁舎整備事業</v>
      </c>
      <c r="G11" s="457"/>
      <c r="H11" s="457"/>
      <c r="I11" s="457"/>
      <c r="J11" s="457"/>
      <c r="K11" s="457"/>
      <c r="L11" s="457"/>
      <c r="M11" s="457"/>
      <c r="N11" s="457"/>
      <c r="O11" s="457"/>
      <c r="P11" s="457"/>
      <c r="Q11" s="457"/>
      <c r="R11" s="631"/>
      <c r="S11" s="631"/>
      <c r="T11" s="631"/>
      <c r="U11" s="631"/>
      <c r="V11" s="631"/>
      <c r="W11" s="631"/>
      <c r="X11" s="631"/>
      <c r="Y11" s="631"/>
      <c r="Z11" s="631"/>
      <c r="AA11" s="631"/>
      <c r="AB11" s="631"/>
      <c r="AC11" s="658"/>
      <c r="AD11" s="631"/>
    </row>
    <row r="12" spans="1:35" ht="19.5" customHeight="1">
      <c r="A12" s="631"/>
      <c r="B12" s="488"/>
      <c r="C12" s="488"/>
      <c r="D12" s="488"/>
      <c r="E12" s="454"/>
      <c r="F12" s="457" t="str">
        <f>'入力表(工事・業務）'!E7</f>
        <v>○○○○○○○○工事</v>
      </c>
      <c r="G12" s="457"/>
      <c r="H12" s="457"/>
      <c r="I12" s="457"/>
      <c r="J12" s="457"/>
      <c r="K12" s="457"/>
      <c r="L12" s="457"/>
      <c r="M12" s="457"/>
      <c r="N12" s="457"/>
      <c r="O12" s="457"/>
      <c r="P12" s="457"/>
      <c r="Q12" s="457"/>
      <c r="R12" s="631"/>
      <c r="S12" s="631"/>
      <c r="T12" s="631"/>
      <c r="U12" s="631"/>
      <c r="V12" s="631"/>
      <c r="W12" s="631"/>
      <c r="X12" s="631"/>
      <c r="Y12" s="631"/>
      <c r="Z12" s="631"/>
      <c r="AA12" s="631"/>
      <c r="AB12" s="631"/>
      <c r="AC12" s="658"/>
      <c r="AD12" s="631"/>
    </row>
    <row r="13" spans="1:35" ht="19.5" customHeight="1">
      <c r="A13" s="457"/>
      <c r="B13" s="531" t="str">
        <f>'入力表(工事・業務）'!B8</f>
        <v>工事場所</v>
      </c>
      <c r="C13" s="531"/>
      <c r="D13" s="531"/>
      <c r="E13" s="641" t="str">
        <f>'入力表(工事・業務）'!E8:E8</f>
        <v>○○○○○</v>
      </c>
      <c r="F13" s="641"/>
      <c r="G13" s="641"/>
      <c r="H13" s="641"/>
      <c r="I13" s="641"/>
      <c r="J13" s="641"/>
      <c r="K13" s="641"/>
      <c r="L13" s="641"/>
      <c r="M13" s="641"/>
      <c r="N13" s="641"/>
      <c r="O13" s="641"/>
      <c r="P13" s="501" t="s">
        <v>202</v>
      </c>
      <c r="Q13" s="501"/>
      <c r="R13" s="653"/>
      <c r="S13" s="653"/>
      <c r="T13" s="653"/>
      <c r="U13" s="653"/>
      <c r="V13" s="653"/>
      <c r="W13" s="653"/>
      <c r="X13" s="653"/>
      <c r="Y13" s="653"/>
      <c r="Z13" s="653"/>
      <c r="AA13" s="653"/>
      <c r="AB13" s="653"/>
      <c r="AC13" s="659"/>
      <c r="AD13" s="631"/>
    </row>
    <row r="14" spans="1:35" ht="19.5" customHeight="1">
      <c r="A14" s="631"/>
      <c r="B14" s="530" t="s">
        <v>3</v>
      </c>
      <c r="C14" s="530"/>
      <c r="D14" s="530"/>
      <c r="E14" s="642"/>
      <c r="F14" s="501"/>
      <c r="G14" s="501"/>
      <c r="H14" s="501"/>
      <c r="I14" s="501"/>
      <c r="J14" s="501"/>
      <c r="K14" s="501"/>
      <c r="L14" s="501"/>
      <c r="M14" s="501"/>
      <c r="N14" s="501"/>
      <c r="O14" s="501"/>
      <c r="P14" s="652" t="s">
        <v>499</v>
      </c>
      <c r="Q14" s="501"/>
      <c r="R14" s="653"/>
      <c r="S14" s="653"/>
      <c r="T14" s="653"/>
      <c r="U14" s="653"/>
      <c r="V14" s="653"/>
      <c r="W14" s="653"/>
      <c r="X14" s="653"/>
      <c r="Y14" s="653"/>
      <c r="Z14" s="653"/>
      <c r="AA14" s="653"/>
      <c r="AB14" s="653"/>
      <c r="AC14" s="659"/>
      <c r="AD14" s="631"/>
    </row>
    <row r="15" spans="1:35" ht="19.5" customHeight="1">
      <c r="A15" s="631"/>
      <c r="B15" s="632"/>
      <c r="C15" s="631"/>
      <c r="D15" s="631"/>
      <c r="E15" s="632"/>
      <c r="F15" s="631"/>
      <c r="G15" s="631"/>
      <c r="H15" s="631"/>
      <c r="I15" s="631"/>
      <c r="J15" s="631"/>
      <c r="K15" s="631"/>
      <c r="L15" s="631"/>
      <c r="M15" s="631"/>
      <c r="N15" s="631"/>
      <c r="O15" s="631"/>
      <c r="P15" s="631"/>
      <c r="Q15" s="631"/>
      <c r="R15" s="631"/>
      <c r="S15" s="631"/>
      <c r="T15" s="631"/>
      <c r="U15" s="631"/>
      <c r="V15" s="631"/>
      <c r="W15" s="631"/>
      <c r="X15" s="631"/>
      <c r="Y15" s="631"/>
      <c r="Z15" s="631"/>
      <c r="AA15" s="631"/>
      <c r="AB15" s="631"/>
      <c r="AC15" s="658"/>
      <c r="AD15" s="631"/>
    </row>
    <row r="16" spans="1:35" ht="19.5" customHeight="1">
      <c r="A16" s="631"/>
      <c r="B16" s="632"/>
      <c r="C16" s="631"/>
      <c r="D16" s="631"/>
      <c r="E16" s="632"/>
      <c r="F16" s="631"/>
      <c r="G16" s="631"/>
      <c r="H16" s="631"/>
      <c r="I16" s="631"/>
      <c r="J16" s="631"/>
      <c r="K16" s="631"/>
      <c r="L16" s="631"/>
      <c r="M16" s="631"/>
      <c r="N16" s="631"/>
      <c r="O16" s="631"/>
      <c r="P16" s="631"/>
      <c r="Q16" s="631"/>
      <c r="R16" s="631"/>
      <c r="S16" s="631"/>
      <c r="T16" s="631"/>
      <c r="U16" s="631"/>
      <c r="V16" s="631"/>
      <c r="W16" s="631"/>
      <c r="X16" s="631"/>
      <c r="Y16" s="631"/>
      <c r="Z16" s="631"/>
      <c r="AA16" s="631"/>
      <c r="AB16" s="631"/>
      <c r="AC16" s="658"/>
      <c r="AD16" s="631"/>
    </row>
    <row r="17" spans="1:30" ht="19.5" customHeight="1">
      <c r="A17" s="631"/>
      <c r="B17" s="632"/>
      <c r="C17" s="631"/>
      <c r="D17" s="631"/>
      <c r="E17" s="632"/>
      <c r="F17" s="631"/>
      <c r="G17" s="631"/>
      <c r="H17" s="631"/>
      <c r="I17" s="631"/>
      <c r="J17" s="631"/>
      <c r="K17" s="631"/>
      <c r="L17" s="631"/>
      <c r="M17" s="631"/>
      <c r="N17" s="631"/>
      <c r="O17" s="631"/>
      <c r="P17" s="631"/>
      <c r="Q17" s="631"/>
      <c r="R17" s="631"/>
      <c r="S17" s="631"/>
      <c r="T17" s="631"/>
      <c r="U17" s="631"/>
      <c r="V17" s="631"/>
      <c r="W17" s="631"/>
      <c r="X17" s="631"/>
      <c r="Y17" s="631"/>
      <c r="Z17" s="631"/>
      <c r="AA17" s="631"/>
      <c r="AB17" s="631"/>
      <c r="AC17" s="658"/>
      <c r="AD17" s="631"/>
    </row>
    <row r="18" spans="1:30" ht="19.5" customHeight="1">
      <c r="A18" s="631"/>
      <c r="B18" s="632"/>
      <c r="C18" s="631"/>
      <c r="D18" s="631"/>
      <c r="E18" s="632"/>
      <c r="F18" s="631"/>
      <c r="G18" s="631"/>
      <c r="H18" s="631"/>
      <c r="I18" s="631"/>
      <c r="J18" s="631"/>
      <c r="K18" s="631"/>
      <c r="L18" s="631"/>
      <c r="M18" s="631"/>
      <c r="N18" s="631"/>
      <c r="O18" s="631"/>
      <c r="P18" s="631"/>
      <c r="Q18" s="631"/>
      <c r="R18" s="631"/>
      <c r="S18" s="631"/>
      <c r="T18" s="631"/>
      <c r="U18" s="631"/>
      <c r="V18" s="631"/>
      <c r="W18" s="631"/>
      <c r="X18" s="631"/>
      <c r="Y18" s="631"/>
      <c r="Z18" s="631"/>
      <c r="AA18" s="631"/>
      <c r="AB18" s="631"/>
      <c r="AC18" s="658"/>
      <c r="AD18" s="631"/>
    </row>
    <row r="19" spans="1:30" ht="19.5" customHeight="1">
      <c r="A19" s="631"/>
      <c r="B19" s="632"/>
      <c r="C19" s="631"/>
      <c r="D19" s="631"/>
      <c r="E19" s="632"/>
      <c r="F19" s="631"/>
      <c r="G19" s="631"/>
      <c r="H19" s="631"/>
      <c r="I19" s="631"/>
      <c r="J19" s="631"/>
      <c r="K19" s="631"/>
      <c r="L19" s="631"/>
      <c r="M19" s="631"/>
      <c r="N19" s="631"/>
      <c r="O19" s="631"/>
      <c r="P19" s="631"/>
      <c r="Q19" s="631"/>
      <c r="R19" s="631"/>
      <c r="S19" s="631"/>
      <c r="T19" s="631"/>
      <c r="U19" s="631"/>
      <c r="V19" s="631"/>
      <c r="W19" s="631"/>
      <c r="X19" s="631"/>
      <c r="Y19" s="631"/>
      <c r="Z19" s="631"/>
      <c r="AA19" s="631"/>
      <c r="AB19" s="631"/>
      <c r="AC19" s="658"/>
      <c r="AD19" s="631"/>
    </row>
    <row r="20" spans="1:30" ht="19.5" customHeight="1">
      <c r="A20" s="631"/>
      <c r="B20" s="632"/>
      <c r="C20" s="631"/>
      <c r="D20" s="631"/>
      <c r="E20" s="632"/>
      <c r="F20" s="631"/>
      <c r="G20" s="631"/>
      <c r="H20" s="631"/>
      <c r="I20" s="631"/>
      <c r="J20" s="631"/>
      <c r="K20" s="631"/>
      <c r="L20" s="631"/>
      <c r="M20" s="631"/>
      <c r="N20" s="631"/>
      <c r="O20" s="631"/>
      <c r="P20" s="631"/>
      <c r="Q20" s="631"/>
      <c r="R20" s="631"/>
      <c r="S20" s="631"/>
      <c r="T20" s="631"/>
      <c r="U20" s="631"/>
      <c r="V20" s="631"/>
      <c r="W20" s="631"/>
      <c r="X20" s="631"/>
      <c r="Y20" s="631"/>
      <c r="Z20" s="631"/>
      <c r="AA20" s="631"/>
      <c r="AB20" s="631"/>
      <c r="AC20" s="658"/>
      <c r="AD20" s="631"/>
    </row>
    <row r="21" spans="1:30" ht="19.5" customHeight="1">
      <c r="A21" s="631"/>
      <c r="B21" s="632"/>
      <c r="C21" s="631"/>
      <c r="D21" s="631"/>
      <c r="E21" s="632"/>
      <c r="F21" s="631"/>
      <c r="G21" s="631"/>
      <c r="H21" s="631"/>
      <c r="I21" s="631"/>
      <c r="J21" s="631"/>
      <c r="K21" s="631"/>
      <c r="L21" s="631"/>
      <c r="M21" s="631"/>
      <c r="N21" s="631"/>
      <c r="O21" s="631"/>
      <c r="P21" s="631"/>
      <c r="Q21" s="631"/>
      <c r="R21" s="631"/>
      <c r="S21" s="631"/>
      <c r="T21" s="631"/>
      <c r="U21" s="631"/>
      <c r="V21" s="631"/>
      <c r="W21" s="631"/>
      <c r="X21" s="631"/>
      <c r="Y21" s="631"/>
      <c r="Z21" s="631"/>
      <c r="AA21" s="631"/>
      <c r="AB21" s="631"/>
      <c r="AC21" s="658"/>
      <c r="AD21" s="631"/>
    </row>
    <row r="22" spans="1:30" ht="19.5" customHeight="1">
      <c r="A22" s="631"/>
      <c r="B22" s="632"/>
      <c r="C22" s="631"/>
      <c r="D22" s="631"/>
      <c r="E22" s="632"/>
      <c r="F22" s="631"/>
      <c r="G22" s="631"/>
      <c r="H22" s="631"/>
      <c r="I22" s="631"/>
      <c r="J22" s="631"/>
      <c r="K22" s="631"/>
      <c r="L22" s="631"/>
      <c r="M22" s="631"/>
      <c r="N22" s="631"/>
      <c r="O22" s="631"/>
      <c r="P22" s="631"/>
      <c r="Q22" s="631"/>
      <c r="R22" s="631"/>
      <c r="S22" s="631"/>
      <c r="T22" s="631"/>
      <c r="U22" s="631"/>
      <c r="V22" s="631"/>
      <c r="W22" s="631"/>
      <c r="X22" s="631"/>
      <c r="Y22" s="631"/>
      <c r="Z22" s="631"/>
      <c r="AA22" s="631"/>
      <c r="AB22" s="631"/>
      <c r="AC22" s="658"/>
      <c r="AD22" s="631"/>
    </row>
    <row r="23" spans="1:30" ht="19.5" customHeight="1">
      <c r="A23" s="631"/>
      <c r="B23" s="632"/>
      <c r="C23" s="631"/>
      <c r="D23" s="631"/>
      <c r="E23" s="632"/>
      <c r="F23" s="631"/>
      <c r="G23" s="631"/>
      <c r="H23" s="631"/>
      <c r="I23" s="631"/>
      <c r="J23" s="631"/>
      <c r="K23" s="631"/>
      <c r="L23" s="631"/>
      <c r="M23" s="631"/>
      <c r="N23" s="631"/>
      <c r="O23" s="631"/>
      <c r="P23" s="631"/>
      <c r="Q23" s="631"/>
      <c r="R23" s="631"/>
      <c r="S23" s="631"/>
      <c r="T23" s="631"/>
      <c r="U23" s="631"/>
      <c r="V23" s="631"/>
      <c r="W23" s="631"/>
      <c r="X23" s="631"/>
      <c r="Y23" s="631"/>
      <c r="Z23" s="631"/>
      <c r="AA23" s="631"/>
      <c r="AB23" s="631"/>
      <c r="AC23" s="658"/>
      <c r="AD23" s="631"/>
    </row>
    <row r="24" spans="1:30" ht="19.5" customHeight="1">
      <c r="A24" s="631"/>
      <c r="B24" s="632"/>
      <c r="C24" s="631"/>
      <c r="D24" s="631"/>
      <c r="E24" s="632"/>
      <c r="F24" s="631"/>
      <c r="G24" s="631"/>
      <c r="H24" s="631"/>
      <c r="I24" s="631"/>
      <c r="J24" s="631"/>
      <c r="K24" s="631"/>
      <c r="L24" s="631"/>
      <c r="M24" s="631"/>
      <c r="N24" s="631"/>
      <c r="O24" s="631"/>
      <c r="P24" s="631"/>
      <c r="Q24" s="631"/>
      <c r="R24" s="631"/>
      <c r="S24" s="631"/>
      <c r="T24" s="631"/>
      <c r="U24" s="631"/>
      <c r="V24" s="631"/>
      <c r="W24" s="631"/>
      <c r="X24" s="631"/>
      <c r="Y24" s="631"/>
      <c r="Z24" s="631"/>
      <c r="AA24" s="631"/>
      <c r="AB24" s="631"/>
      <c r="AC24" s="658"/>
      <c r="AD24" s="631"/>
    </row>
    <row r="25" spans="1:30" ht="19.5" customHeight="1">
      <c r="A25" s="631"/>
      <c r="B25" s="632"/>
      <c r="C25" s="631"/>
      <c r="D25" s="631"/>
      <c r="E25" s="632"/>
      <c r="F25" s="631"/>
      <c r="G25" s="631"/>
      <c r="H25" s="631"/>
      <c r="I25" s="631"/>
      <c r="J25" s="631"/>
      <c r="K25" s="631"/>
      <c r="L25" s="631"/>
      <c r="M25" s="631"/>
      <c r="N25" s="631"/>
      <c r="O25" s="631"/>
      <c r="P25" s="631"/>
      <c r="Q25" s="631"/>
      <c r="R25" s="631"/>
      <c r="S25" s="631"/>
      <c r="T25" s="631"/>
      <c r="U25" s="631"/>
      <c r="V25" s="631"/>
      <c r="W25" s="631"/>
      <c r="X25" s="631"/>
      <c r="Y25" s="631"/>
      <c r="Z25" s="631"/>
      <c r="AA25" s="631"/>
      <c r="AB25" s="631"/>
      <c r="AC25" s="658"/>
      <c r="AD25" s="631"/>
    </row>
    <row r="26" spans="1:30" ht="19.5" customHeight="1">
      <c r="A26" s="631"/>
      <c r="B26" s="632"/>
      <c r="C26" s="631"/>
      <c r="D26" s="631"/>
      <c r="E26" s="632"/>
      <c r="F26" s="631"/>
      <c r="G26" s="631"/>
      <c r="H26" s="631"/>
      <c r="I26" s="631"/>
      <c r="J26" s="631"/>
      <c r="K26" s="631"/>
      <c r="L26" s="631"/>
      <c r="M26" s="631"/>
      <c r="N26" s="631"/>
      <c r="O26" s="631"/>
      <c r="P26" s="631"/>
      <c r="Q26" s="631"/>
      <c r="R26" s="631"/>
      <c r="S26" s="631"/>
      <c r="T26" s="631"/>
      <c r="U26" s="631"/>
      <c r="V26" s="631"/>
      <c r="W26" s="631"/>
      <c r="X26" s="631"/>
      <c r="Y26" s="631"/>
      <c r="Z26" s="631"/>
      <c r="AA26" s="631"/>
      <c r="AB26" s="631"/>
      <c r="AC26" s="658"/>
      <c r="AD26" s="631"/>
    </row>
    <row r="27" spans="1:30" ht="19.5" customHeight="1">
      <c r="A27" s="631"/>
      <c r="B27" s="632"/>
      <c r="C27" s="631"/>
      <c r="D27" s="631"/>
      <c r="E27" s="632"/>
      <c r="F27" s="631"/>
      <c r="G27" s="631"/>
      <c r="H27" s="631"/>
      <c r="I27" s="631"/>
      <c r="J27" s="631"/>
      <c r="K27" s="631"/>
      <c r="L27" s="631"/>
      <c r="M27" s="631"/>
      <c r="N27" s="631"/>
      <c r="O27" s="631"/>
      <c r="P27" s="631"/>
      <c r="Q27" s="631"/>
      <c r="R27" s="631"/>
      <c r="S27" s="631"/>
      <c r="T27" s="631"/>
      <c r="U27" s="631"/>
      <c r="V27" s="631"/>
      <c r="W27" s="631"/>
      <c r="X27" s="631"/>
      <c r="Y27" s="631"/>
      <c r="Z27" s="631"/>
      <c r="AA27" s="631"/>
      <c r="AB27" s="631"/>
      <c r="AC27" s="658"/>
      <c r="AD27" s="631"/>
    </row>
    <row r="28" spans="1:30" ht="19.5" customHeight="1">
      <c r="A28" s="631"/>
      <c r="B28" s="632"/>
      <c r="C28" s="631"/>
      <c r="D28" s="631"/>
      <c r="E28" s="632"/>
      <c r="F28" s="631"/>
      <c r="G28" s="631"/>
      <c r="H28" s="631"/>
      <c r="I28" s="631"/>
      <c r="J28" s="631"/>
      <c r="K28" s="631"/>
      <c r="L28" s="631"/>
      <c r="M28" s="631"/>
      <c r="N28" s="631"/>
      <c r="O28" s="631"/>
      <c r="P28" s="631"/>
      <c r="Q28" s="631"/>
      <c r="R28" s="631"/>
      <c r="S28" s="631"/>
      <c r="T28" s="631"/>
      <c r="U28" s="631"/>
      <c r="V28" s="631"/>
      <c r="W28" s="631"/>
      <c r="X28" s="631"/>
      <c r="Y28" s="631"/>
      <c r="Z28" s="631"/>
      <c r="AA28" s="631"/>
      <c r="AB28" s="631"/>
      <c r="AC28" s="658"/>
      <c r="AD28" s="631"/>
    </row>
    <row r="29" spans="1:30" ht="19.5" customHeight="1">
      <c r="A29" s="631"/>
      <c r="B29" s="632"/>
      <c r="C29" s="631"/>
      <c r="D29" s="631"/>
      <c r="E29" s="632"/>
      <c r="F29" s="631"/>
      <c r="G29" s="631"/>
      <c r="H29" s="631"/>
      <c r="I29" s="631"/>
      <c r="J29" s="631"/>
      <c r="K29" s="631"/>
      <c r="L29" s="631"/>
      <c r="M29" s="631"/>
      <c r="N29" s="631"/>
      <c r="O29" s="631"/>
      <c r="P29" s="631"/>
      <c r="Q29" s="631"/>
      <c r="R29" s="631"/>
      <c r="S29" s="631"/>
      <c r="T29" s="631"/>
      <c r="U29" s="631"/>
      <c r="V29" s="631"/>
      <c r="W29" s="631"/>
      <c r="X29" s="631"/>
      <c r="Y29" s="631"/>
      <c r="Z29" s="631"/>
      <c r="AA29" s="631"/>
      <c r="AB29" s="631"/>
      <c r="AC29" s="658"/>
      <c r="AD29" s="631"/>
    </row>
    <row r="30" spans="1:30" ht="19.5" customHeight="1">
      <c r="A30" s="631"/>
      <c r="B30" s="632"/>
      <c r="C30" s="631"/>
      <c r="D30" s="631"/>
      <c r="E30" s="632"/>
      <c r="F30" s="631"/>
      <c r="G30" s="631"/>
      <c r="H30" s="631"/>
      <c r="I30" s="631"/>
      <c r="J30" s="631"/>
      <c r="K30" s="631"/>
      <c r="L30" s="631"/>
      <c r="M30" s="631"/>
      <c r="N30" s="631"/>
      <c r="O30" s="631"/>
      <c r="P30" s="631"/>
      <c r="Q30" s="631"/>
      <c r="R30" s="631"/>
      <c r="S30" s="631"/>
      <c r="T30" s="631"/>
      <c r="U30" s="631"/>
      <c r="V30" s="631"/>
      <c r="W30" s="631"/>
      <c r="X30" s="631"/>
      <c r="Y30" s="631"/>
      <c r="Z30" s="631"/>
      <c r="AA30" s="631"/>
      <c r="AB30" s="631"/>
      <c r="AC30" s="658"/>
      <c r="AD30" s="631"/>
    </row>
    <row r="31" spans="1:30" ht="19.5" customHeight="1">
      <c r="A31" s="631"/>
      <c r="B31" s="632"/>
      <c r="C31" s="631"/>
      <c r="D31" s="631"/>
      <c r="E31" s="632"/>
      <c r="F31" s="631"/>
      <c r="G31" s="631"/>
      <c r="H31" s="631"/>
      <c r="I31" s="631"/>
      <c r="J31" s="631"/>
      <c r="K31" s="631"/>
      <c r="L31" s="631"/>
      <c r="M31" s="631"/>
      <c r="N31" s="631"/>
      <c r="O31" s="631"/>
      <c r="P31" s="631"/>
      <c r="Q31" s="631"/>
      <c r="R31" s="631"/>
      <c r="S31" s="631"/>
      <c r="T31" s="631"/>
      <c r="U31" s="631"/>
      <c r="V31" s="631"/>
      <c r="W31" s="631"/>
      <c r="X31" s="631"/>
      <c r="Y31" s="631"/>
      <c r="Z31" s="631"/>
      <c r="AA31" s="631"/>
      <c r="AB31" s="631"/>
      <c r="AC31" s="658"/>
      <c r="AD31" s="631"/>
    </row>
    <row r="32" spans="1:30" ht="19.5" customHeight="1">
      <c r="A32" s="457"/>
      <c r="B32" s="454"/>
      <c r="C32" s="457"/>
      <c r="D32" s="457"/>
      <c r="E32" s="454"/>
      <c r="F32" s="457"/>
      <c r="G32" s="457"/>
      <c r="H32" s="457"/>
      <c r="I32" s="457"/>
      <c r="J32" s="457"/>
      <c r="K32" s="631"/>
      <c r="L32" s="631"/>
      <c r="M32" s="631"/>
      <c r="N32" s="631"/>
      <c r="O32" s="631"/>
      <c r="P32" s="631"/>
      <c r="Q32" s="631"/>
      <c r="R32" s="631"/>
      <c r="S32" s="631"/>
      <c r="T32" s="631"/>
      <c r="U32" s="631"/>
      <c r="V32" s="631"/>
      <c r="W32" s="631"/>
      <c r="X32" s="631"/>
      <c r="Y32" s="631"/>
      <c r="Z32" s="631"/>
      <c r="AA32" s="631"/>
      <c r="AB32" s="631"/>
      <c r="AC32" s="658"/>
      <c r="AD32" s="631"/>
    </row>
    <row r="33" spans="1:30" ht="19.5" customHeight="1">
      <c r="A33" s="457"/>
      <c r="B33" s="454"/>
      <c r="C33" s="457"/>
      <c r="D33" s="457"/>
      <c r="E33" s="454"/>
      <c r="F33" s="457"/>
      <c r="G33" s="457"/>
      <c r="H33" s="457"/>
      <c r="I33" s="457"/>
      <c r="J33" s="457"/>
      <c r="K33" s="631"/>
      <c r="L33" s="631"/>
      <c r="M33" s="631"/>
      <c r="N33" s="631"/>
      <c r="O33" s="631"/>
      <c r="P33" s="631"/>
      <c r="Q33" s="631"/>
      <c r="R33" s="631"/>
      <c r="S33" s="631"/>
      <c r="T33" s="631"/>
      <c r="U33" s="631"/>
      <c r="V33" s="631"/>
      <c r="W33" s="631"/>
      <c r="X33" s="631"/>
      <c r="Y33" s="631"/>
      <c r="Z33" s="631"/>
      <c r="AA33" s="631"/>
      <c r="AB33" s="631"/>
      <c r="AC33" s="658"/>
      <c r="AD33" s="631"/>
    </row>
    <row r="34" spans="1:30" ht="19.5" customHeight="1">
      <c r="A34" s="631"/>
      <c r="B34" s="632"/>
      <c r="C34" s="631"/>
      <c r="D34" s="636"/>
      <c r="E34" s="643"/>
      <c r="F34" s="541"/>
      <c r="G34" s="636"/>
      <c r="H34" s="541"/>
      <c r="I34" s="541"/>
      <c r="J34" s="636"/>
      <c r="K34" s="541"/>
      <c r="L34" s="541"/>
      <c r="M34" s="636"/>
      <c r="N34" s="541"/>
      <c r="O34" s="541"/>
      <c r="P34" s="636"/>
      <c r="Q34" s="636"/>
      <c r="R34" s="636"/>
      <c r="S34" s="631"/>
      <c r="T34" s="631"/>
      <c r="U34" s="636"/>
      <c r="V34" s="636"/>
      <c r="W34" s="636"/>
      <c r="X34" s="636"/>
      <c r="Y34" s="636"/>
      <c r="Z34" s="636"/>
      <c r="AA34" s="636"/>
      <c r="AB34" s="636"/>
      <c r="AC34" s="660"/>
      <c r="AD34" s="631"/>
    </row>
    <row r="35" spans="1:30" ht="19.5" customHeight="1">
      <c r="A35" s="631"/>
      <c r="B35" s="632"/>
      <c r="C35" s="631"/>
      <c r="D35" s="541"/>
      <c r="E35" s="643"/>
      <c r="F35" s="541"/>
      <c r="G35" s="541"/>
      <c r="H35" s="541"/>
      <c r="I35" s="541"/>
      <c r="J35" s="541"/>
      <c r="K35" s="541"/>
      <c r="L35" s="541"/>
      <c r="M35" s="541"/>
      <c r="N35" s="541"/>
      <c r="O35" s="541"/>
      <c r="P35" s="636"/>
      <c r="Q35" s="636"/>
      <c r="R35" s="636"/>
      <c r="S35" s="631"/>
      <c r="T35" s="631"/>
      <c r="U35" s="636"/>
      <c r="V35" s="636"/>
      <c r="W35" s="636"/>
      <c r="X35" s="636"/>
      <c r="Y35" s="636"/>
      <c r="Z35" s="636"/>
      <c r="AA35" s="636"/>
      <c r="AB35" s="636"/>
      <c r="AC35" s="660"/>
      <c r="AD35" s="631"/>
    </row>
    <row r="36" spans="1:30" ht="19.5" customHeight="1">
      <c r="A36" s="631"/>
      <c r="B36" s="633"/>
      <c r="C36" s="634"/>
      <c r="D36" s="637"/>
      <c r="E36" s="644"/>
      <c r="F36" s="647"/>
      <c r="G36" s="637"/>
      <c r="H36" s="647"/>
      <c r="I36" s="647"/>
      <c r="J36" s="637"/>
      <c r="K36" s="647"/>
      <c r="L36" s="647"/>
      <c r="M36" s="637"/>
      <c r="N36" s="647"/>
      <c r="O36" s="647"/>
      <c r="P36" s="637"/>
      <c r="Q36" s="637"/>
      <c r="R36" s="637"/>
      <c r="S36" s="634"/>
      <c r="T36" s="470"/>
      <c r="U36" s="637"/>
      <c r="V36" s="637"/>
      <c r="W36" s="637"/>
      <c r="X36" s="637"/>
      <c r="Y36" s="637"/>
      <c r="Z36" s="637"/>
      <c r="AA36" s="637"/>
      <c r="AB36" s="637"/>
      <c r="AC36" s="661"/>
      <c r="AD36" s="631"/>
    </row>
    <row r="37" spans="1:30" ht="19.5" customHeight="1">
      <c r="A37" s="631"/>
      <c r="B37" s="631"/>
      <c r="C37" s="631" t="s">
        <v>502</v>
      </c>
      <c r="D37" s="541"/>
      <c r="E37" s="541"/>
      <c r="F37" s="541"/>
      <c r="G37" s="541"/>
      <c r="H37" s="541"/>
      <c r="I37" s="541"/>
      <c r="J37" s="541"/>
      <c r="K37" s="541"/>
      <c r="L37" s="541"/>
      <c r="M37" s="541"/>
      <c r="N37" s="541"/>
      <c r="O37" s="541"/>
      <c r="P37" s="636"/>
      <c r="Q37" s="636"/>
      <c r="R37" s="636"/>
      <c r="S37" s="631"/>
      <c r="T37" s="457"/>
      <c r="U37" s="636"/>
      <c r="V37" s="636"/>
      <c r="W37" s="636"/>
      <c r="X37" s="636"/>
      <c r="Y37" s="636"/>
      <c r="Z37" s="636"/>
      <c r="AA37" s="636"/>
      <c r="AB37" s="636"/>
      <c r="AC37" s="636"/>
      <c r="AD37" s="631"/>
    </row>
    <row r="38" spans="1:30" ht="18" customHeight="1">
      <c r="A38" s="631"/>
      <c r="B38" s="631"/>
      <c r="C38" s="631" t="s">
        <v>503</v>
      </c>
      <c r="D38" s="631"/>
      <c r="E38" s="631"/>
      <c r="F38" s="631"/>
      <c r="G38" s="631"/>
      <c r="H38" s="631"/>
      <c r="I38" s="631"/>
      <c r="J38" s="631"/>
      <c r="K38" s="631"/>
      <c r="L38" s="631"/>
      <c r="M38" s="631"/>
      <c r="N38" s="631"/>
      <c r="O38" s="631"/>
      <c r="P38" s="631"/>
      <c r="Q38" s="631"/>
      <c r="R38" s="631"/>
      <c r="S38" s="631"/>
      <c r="T38" s="631"/>
      <c r="U38" s="631"/>
      <c r="V38" s="631"/>
      <c r="W38" s="631"/>
      <c r="X38" s="631"/>
      <c r="Y38" s="631"/>
    </row>
    <row r="39" spans="1:30" ht="31.5" customHeight="1">
      <c r="A39" s="631"/>
      <c r="B39" s="631"/>
      <c r="C39" s="635" t="s">
        <v>58</v>
      </c>
      <c r="D39" s="635"/>
      <c r="E39" s="635"/>
      <c r="F39" s="635"/>
      <c r="G39" s="635"/>
      <c r="H39" s="635"/>
      <c r="I39" s="635"/>
      <c r="J39" s="635"/>
      <c r="K39" s="635"/>
      <c r="L39" s="635"/>
      <c r="M39" s="635"/>
      <c r="N39" s="635"/>
      <c r="O39" s="635"/>
      <c r="P39" s="635"/>
      <c r="Q39" s="635"/>
      <c r="R39" s="635"/>
      <c r="S39" s="635"/>
      <c r="T39" s="635"/>
      <c r="U39" s="635"/>
      <c r="V39" s="635"/>
      <c r="W39" s="635"/>
      <c r="X39" s="635"/>
      <c r="Y39" s="635"/>
      <c r="Z39" s="635"/>
      <c r="AA39" s="635"/>
      <c r="AB39" s="635"/>
      <c r="AC39" s="635"/>
    </row>
    <row r="40" spans="1:30" ht="18" customHeight="1">
      <c r="A40" s="631"/>
      <c r="B40" s="631"/>
      <c r="C40" s="631"/>
      <c r="D40" s="631"/>
      <c r="E40" s="631"/>
      <c r="F40" s="631"/>
      <c r="G40" s="631"/>
      <c r="H40" s="631"/>
      <c r="I40" s="631"/>
      <c r="J40" s="631"/>
      <c r="K40" s="631"/>
      <c r="L40" s="631"/>
      <c r="M40" s="631"/>
      <c r="N40" s="631"/>
      <c r="O40" s="631"/>
      <c r="P40" s="631"/>
      <c r="Q40" s="631"/>
      <c r="R40" s="631"/>
      <c r="S40" s="631"/>
      <c r="T40" s="631"/>
      <c r="U40" s="631"/>
      <c r="V40" s="631"/>
      <c r="W40" s="631"/>
      <c r="X40" s="631"/>
      <c r="Y40" s="631"/>
    </row>
    <row r="41" spans="1:30" ht="18" customHeight="1">
      <c r="A41" s="631"/>
      <c r="B41" s="631"/>
      <c r="C41" s="631"/>
      <c r="D41" s="631"/>
      <c r="E41" s="631"/>
      <c r="F41" s="631"/>
      <c r="G41" s="631"/>
      <c r="H41" s="631"/>
      <c r="I41" s="631"/>
      <c r="J41" s="631"/>
      <c r="K41" s="631"/>
      <c r="L41" s="631"/>
      <c r="M41" s="631"/>
      <c r="N41" s="631"/>
      <c r="O41" s="631"/>
      <c r="P41" s="631"/>
      <c r="Q41" s="631"/>
      <c r="R41" s="631"/>
      <c r="S41" s="631"/>
      <c r="T41" s="631"/>
      <c r="U41" s="631"/>
      <c r="V41" s="631"/>
      <c r="W41" s="631"/>
      <c r="X41" s="631"/>
      <c r="Y41" s="631"/>
    </row>
    <row r="42" spans="1:30" ht="18" customHeight="1">
      <c r="A42" s="631"/>
      <c r="B42" s="631"/>
      <c r="C42" s="631"/>
      <c r="D42" s="631"/>
      <c r="E42" s="631"/>
      <c r="F42" s="631"/>
      <c r="G42" s="631"/>
      <c r="H42" s="631"/>
      <c r="I42" s="631"/>
      <c r="J42" s="631"/>
      <c r="K42" s="631"/>
      <c r="L42" s="631"/>
      <c r="M42" s="631"/>
      <c r="N42" s="631"/>
      <c r="O42" s="631"/>
      <c r="P42" s="631"/>
      <c r="Q42" s="631"/>
      <c r="R42" s="631"/>
      <c r="S42" s="631"/>
      <c r="T42" s="631"/>
      <c r="U42" s="631"/>
      <c r="V42" s="631"/>
      <c r="W42" s="631"/>
      <c r="X42" s="631"/>
      <c r="Y42" s="631"/>
    </row>
    <row r="43" spans="1:30" ht="18" customHeight="1">
      <c r="A43" s="631"/>
      <c r="B43" s="631"/>
      <c r="C43" s="631"/>
      <c r="D43" s="631"/>
      <c r="E43" s="631"/>
      <c r="F43" s="631"/>
      <c r="G43" s="631"/>
      <c r="H43" s="631"/>
      <c r="I43" s="631"/>
      <c r="J43" s="631"/>
      <c r="K43" s="631"/>
      <c r="L43" s="631"/>
      <c r="M43" s="631"/>
      <c r="N43" s="631"/>
      <c r="O43" s="631"/>
      <c r="P43" s="631"/>
      <c r="Q43" s="631"/>
      <c r="R43" s="631"/>
      <c r="S43" s="631"/>
      <c r="T43" s="631"/>
      <c r="U43" s="631"/>
      <c r="V43" s="631"/>
      <c r="W43" s="631"/>
      <c r="X43" s="631"/>
      <c r="Y43" s="631"/>
    </row>
    <row r="44" spans="1:30" ht="18" customHeight="1">
      <c r="A44" s="631"/>
      <c r="B44" s="631"/>
      <c r="C44" s="631"/>
      <c r="D44" s="631"/>
      <c r="E44" s="631"/>
      <c r="F44" s="631"/>
      <c r="G44" s="631"/>
      <c r="H44" s="631"/>
      <c r="I44" s="631"/>
      <c r="J44" s="631"/>
      <c r="K44" s="631"/>
      <c r="L44" s="631"/>
      <c r="M44" s="631"/>
      <c r="N44" s="631"/>
      <c r="O44" s="631"/>
      <c r="P44" s="631"/>
      <c r="Q44" s="631"/>
      <c r="R44" s="631"/>
      <c r="S44" s="631"/>
      <c r="T44" s="631"/>
      <c r="U44" s="631"/>
      <c r="V44" s="631"/>
      <c r="W44" s="631"/>
      <c r="X44" s="631"/>
      <c r="Y44" s="631"/>
    </row>
    <row r="45" spans="1:30" ht="18" customHeight="1">
      <c r="A45" s="631"/>
      <c r="B45" s="631"/>
      <c r="C45" s="631"/>
      <c r="D45" s="631"/>
      <c r="E45" s="631"/>
      <c r="F45" s="631"/>
      <c r="G45" s="631"/>
      <c r="H45" s="631"/>
      <c r="I45" s="631"/>
      <c r="J45" s="631"/>
      <c r="K45" s="631"/>
      <c r="L45" s="631"/>
      <c r="M45" s="631"/>
      <c r="N45" s="631"/>
      <c r="O45" s="631"/>
      <c r="P45" s="631"/>
      <c r="Q45" s="631"/>
      <c r="R45" s="631"/>
      <c r="S45" s="631"/>
      <c r="T45" s="631"/>
      <c r="U45" s="631"/>
      <c r="V45" s="631"/>
      <c r="W45" s="631"/>
      <c r="X45" s="631"/>
      <c r="Y45" s="631"/>
    </row>
    <row r="46" spans="1:30" ht="18" customHeight="1">
      <c r="A46" s="631"/>
      <c r="B46" s="631"/>
      <c r="C46" s="631"/>
      <c r="D46" s="631"/>
      <c r="E46" s="631"/>
      <c r="F46" s="631"/>
      <c r="G46" s="631"/>
      <c r="H46" s="631"/>
      <c r="I46" s="631"/>
      <c r="J46" s="631"/>
      <c r="K46" s="631"/>
      <c r="L46" s="631"/>
      <c r="M46" s="631"/>
      <c r="N46" s="631"/>
      <c r="O46" s="631"/>
      <c r="P46" s="631"/>
      <c r="Q46" s="631"/>
      <c r="R46" s="631"/>
      <c r="S46" s="631"/>
      <c r="T46" s="631"/>
      <c r="U46" s="631"/>
      <c r="V46" s="631"/>
      <c r="W46" s="631"/>
      <c r="X46" s="631"/>
      <c r="Y46" s="631"/>
    </row>
    <row r="47" spans="1:30" ht="18" customHeight="1">
      <c r="A47" s="631"/>
      <c r="B47" s="631"/>
      <c r="C47" s="631"/>
      <c r="D47" s="631"/>
      <c r="E47" s="631"/>
      <c r="F47" s="631"/>
      <c r="G47" s="631"/>
      <c r="H47" s="631"/>
      <c r="I47" s="631"/>
      <c r="J47" s="631"/>
      <c r="K47" s="631"/>
      <c r="L47" s="631"/>
      <c r="M47" s="631"/>
      <c r="N47" s="631"/>
      <c r="O47" s="631"/>
      <c r="P47" s="631"/>
      <c r="Q47" s="631"/>
      <c r="R47" s="631"/>
      <c r="S47" s="631"/>
      <c r="T47" s="631"/>
      <c r="U47" s="631"/>
      <c r="V47" s="631"/>
      <c r="W47" s="631"/>
      <c r="X47" s="631"/>
      <c r="Y47" s="631"/>
    </row>
    <row r="48" spans="1:30" ht="18" customHeight="1">
      <c r="A48" s="631"/>
      <c r="B48" s="631"/>
      <c r="C48" s="631"/>
      <c r="D48" s="631"/>
      <c r="E48" s="631"/>
      <c r="F48" s="631"/>
      <c r="G48" s="631"/>
      <c r="H48" s="631"/>
      <c r="I48" s="631"/>
      <c r="J48" s="631"/>
      <c r="K48" s="631"/>
      <c r="L48" s="631"/>
      <c r="M48" s="631"/>
      <c r="N48" s="631"/>
      <c r="O48" s="631"/>
      <c r="P48" s="631"/>
      <c r="Q48" s="631"/>
      <c r="R48" s="631"/>
      <c r="S48" s="631"/>
      <c r="T48" s="631"/>
      <c r="U48" s="631"/>
      <c r="V48" s="631"/>
      <c r="W48" s="631"/>
      <c r="X48" s="631"/>
      <c r="Y48" s="631"/>
    </row>
    <row r="49" spans="1:25" ht="18" customHeight="1">
      <c r="A49" s="631"/>
      <c r="B49" s="631"/>
      <c r="C49" s="631"/>
      <c r="D49" s="631"/>
      <c r="E49" s="631"/>
      <c r="F49" s="631"/>
      <c r="G49" s="631"/>
      <c r="H49" s="631"/>
      <c r="I49" s="631"/>
      <c r="J49" s="631"/>
      <c r="K49" s="631"/>
      <c r="L49" s="631"/>
      <c r="M49" s="631"/>
      <c r="N49" s="631"/>
      <c r="O49" s="631"/>
      <c r="P49" s="631"/>
      <c r="Q49" s="631"/>
      <c r="R49" s="631"/>
      <c r="S49" s="631"/>
      <c r="T49" s="631"/>
      <c r="U49" s="631"/>
      <c r="V49" s="631"/>
      <c r="W49" s="631"/>
      <c r="X49" s="631"/>
      <c r="Y49" s="631"/>
    </row>
    <row r="50" spans="1:25" ht="18" customHeight="1">
      <c r="A50" s="631"/>
      <c r="B50" s="631"/>
      <c r="C50" s="631"/>
      <c r="D50" s="631"/>
      <c r="E50" s="631"/>
      <c r="F50" s="631"/>
      <c r="G50" s="631"/>
      <c r="H50" s="631"/>
      <c r="I50" s="631"/>
      <c r="J50" s="631"/>
      <c r="K50" s="631"/>
      <c r="L50" s="631"/>
      <c r="M50" s="631"/>
      <c r="N50" s="631"/>
      <c r="O50" s="631"/>
      <c r="P50" s="631"/>
      <c r="Q50" s="631"/>
      <c r="R50" s="631"/>
      <c r="S50" s="631"/>
      <c r="T50" s="631"/>
      <c r="U50" s="631"/>
      <c r="V50" s="631"/>
      <c r="W50" s="631"/>
      <c r="X50" s="631"/>
      <c r="Y50" s="631"/>
    </row>
    <row r="51" spans="1:25" ht="18" customHeight="1">
      <c r="A51" s="631"/>
      <c r="B51" s="631"/>
      <c r="C51" s="631"/>
      <c r="D51" s="631"/>
      <c r="E51" s="631"/>
      <c r="F51" s="631"/>
      <c r="G51" s="631"/>
      <c r="H51" s="631"/>
      <c r="I51" s="631"/>
      <c r="J51" s="631"/>
      <c r="K51" s="631"/>
      <c r="L51" s="631"/>
      <c r="M51" s="631"/>
      <c r="N51" s="631"/>
      <c r="O51" s="631"/>
      <c r="P51" s="631"/>
      <c r="Q51" s="631"/>
      <c r="R51" s="631"/>
      <c r="S51" s="631"/>
      <c r="T51" s="631"/>
      <c r="U51" s="631"/>
      <c r="V51" s="631"/>
      <c r="W51" s="631"/>
      <c r="X51" s="631"/>
      <c r="Y51" s="631"/>
    </row>
    <row r="52" spans="1:25" ht="18" customHeight="1">
      <c r="A52" s="631"/>
      <c r="B52" s="631"/>
      <c r="C52" s="631"/>
      <c r="D52" s="631"/>
      <c r="E52" s="631"/>
      <c r="F52" s="631"/>
      <c r="G52" s="631"/>
      <c r="H52" s="631"/>
      <c r="I52" s="631"/>
      <c r="J52" s="631"/>
      <c r="K52" s="631"/>
      <c r="L52" s="631"/>
      <c r="M52" s="631"/>
      <c r="N52" s="631"/>
      <c r="O52" s="631"/>
      <c r="P52" s="631"/>
      <c r="Q52" s="631"/>
      <c r="R52" s="631"/>
      <c r="S52" s="631"/>
      <c r="T52" s="631"/>
      <c r="U52" s="631"/>
      <c r="V52" s="631"/>
      <c r="W52" s="631"/>
      <c r="X52" s="631"/>
      <c r="Y52" s="631"/>
    </row>
    <row r="53" spans="1:25" ht="18" customHeight="1">
      <c r="A53" s="631"/>
      <c r="B53" s="631"/>
      <c r="C53" s="631"/>
      <c r="D53" s="631"/>
      <c r="E53" s="631"/>
      <c r="F53" s="631"/>
      <c r="G53" s="631"/>
      <c r="H53" s="631"/>
      <c r="I53" s="631"/>
      <c r="J53" s="631"/>
      <c r="K53" s="631"/>
      <c r="L53" s="631"/>
      <c r="M53" s="631"/>
      <c r="N53" s="631"/>
      <c r="O53" s="631"/>
      <c r="P53" s="631"/>
      <c r="Q53" s="631"/>
      <c r="R53" s="631"/>
      <c r="S53" s="631"/>
      <c r="T53" s="631"/>
      <c r="U53" s="631"/>
      <c r="V53" s="631"/>
      <c r="W53" s="631"/>
      <c r="X53" s="631"/>
      <c r="Y53" s="631"/>
    </row>
    <row r="54" spans="1:25" ht="18" customHeight="1">
      <c r="A54" s="631"/>
      <c r="B54" s="631"/>
      <c r="C54" s="631"/>
      <c r="D54" s="631"/>
      <c r="E54" s="631"/>
      <c r="F54" s="631"/>
      <c r="G54" s="631"/>
      <c r="H54" s="631"/>
      <c r="I54" s="631"/>
      <c r="J54" s="631"/>
      <c r="K54" s="631"/>
      <c r="L54" s="631"/>
      <c r="M54" s="631"/>
      <c r="N54" s="631"/>
      <c r="O54" s="631"/>
      <c r="P54" s="631"/>
      <c r="Q54" s="631"/>
      <c r="R54" s="631"/>
      <c r="S54" s="631"/>
      <c r="T54" s="631"/>
      <c r="U54" s="631"/>
      <c r="V54" s="631"/>
      <c r="W54" s="631"/>
      <c r="X54" s="631"/>
      <c r="Y54" s="631"/>
    </row>
    <row r="55" spans="1:25" ht="18" customHeight="1">
      <c r="A55" s="631"/>
      <c r="B55" s="631"/>
      <c r="C55" s="631"/>
      <c r="D55" s="631"/>
      <c r="E55" s="631"/>
      <c r="F55" s="631"/>
      <c r="G55" s="631"/>
      <c r="H55" s="631"/>
      <c r="I55" s="631"/>
      <c r="J55" s="631"/>
      <c r="K55" s="631"/>
      <c r="L55" s="631"/>
      <c r="M55" s="631"/>
      <c r="N55" s="631"/>
      <c r="O55" s="631"/>
      <c r="P55" s="631"/>
      <c r="Q55" s="631"/>
      <c r="R55" s="631"/>
      <c r="S55" s="631"/>
      <c r="T55" s="631"/>
      <c r="U55" s="631"/>
      <c r="V55" s="631"/>
      <c r="W55" s="631"/>
      <c r="X55" s="631"/>
      <c r="Y55" s="631"/>
    </row>
    <row r="56" spans="1:25" ht="18" customHeight="1">
      <c r="A56" s="631"/>
      <c r="B56" s="631"/>
      <c r="C56" s="631"/>
      <c r="D56" s="631"/>
      <c r="E56" s="631"/>
      <c r="F56" s="631"/>
      <c r="G56" s="631"/>
      <c r="H56" s="631"/>
      <c r="I56" s="631"/>
      <c r="J56" s="631"/>
      <c r="K56" s="631"/>
      <c r="L56" s="631"/>
      <c r="M56" s="631"/>
      <c r="N56" s="631"/>
      <c r="O56" s="631"/>
      <c r="P56" s="631"/>
      <c r="Q56" s="631"/>
      <c r="R56" s="631"/>
      <c r="S56" s="631"/>
      <c r="T56" s="631"/>
      <c r="U56" s="631"/>
      <c r="V56" s="631"/>
      <c r="W56" s="631"/>
      <c r="X56" s="631"/>
      <c r="Y56" s="631"/>
    </row>
    <row r="57" spans="1:25" ht="18" customHeight="1">
      <c r="A57" s="631"/>
      <c r="B57" s="631"/>
      <c r="C57" s="631"/>
      <c r="D57" s="631"/>
      <c r="E57" s="631"/>
      <c r="F57" s="631"/>
      <c r="G57" s="631"/>
      <c r="H57" s="631"/>
      <c r="I57" s="631"/>
      <c r="J57" s="631"/>
      <c r="K57" s="631"/>
      <c r="L57" s="631"/>
      <c r="M57" s="631"/>
      <c r="N57" s="631"/>
      <c r="O57" s="631"/>
      <c r="P57" s="631"/>
      <c r="Q57" s="631"/>
      <c r="R57" s="631"/>
      <c r="S57" s="631"/>
      <c r="T57" s="631"/>
      <c r="U57" s="631"/>
      <c r="V57" s="631"/>
      <c r="W57" s="631"/>
      <c r="X57" s="631"/>
      <c r="Y57" s="631"/>
    </row>
    <row r="58" spans="1:25" ht="18" customHeight="1">
      <c r="A58" s="631"/>
      <c r="B58" s="631"/>
      <c r="C58" s="631"/>
      <c r="D58" s="631"/>
      <c r="E58" s="631"/>
      <c r="F58" s="631"/>
      <c r="G58" s="631"/>
      <c r="H58" s="631"/>
      <c r="I58" s="631"/>
      <c r="J58" s="631"/>
      <c r="K58" s="631"/>
      <c r="L58" s="631"/>
      <c r="M58" s="631"/>
      <c r="N58" s="631"/>
      <c r="O58" s="631"/>
      <c r="P58" s="631"/>
      <c r="Q58" s="631"/>
      <c r="R58" s="631"/>
      <c r="S58" s="631"/>
      <c r="T58" s="631"/>
      <c r="U58" s="631"/>
      <c r="V58" s="631"/>
      <c r="W58" s="631"/>
      <c r="X58" s="631"/>
      <c r="Y58" s="631"/>
    </row>
    <row r="59" spans="1:25" ht="18" customHeight="1">
      <c r="A59" s="631"/>
      <c r="B59" s="631"/>
      <c r="C59" s="631"/>
      <c r="D59" s="631"/>
      <c r="E59" s="631"/>
      <c r="F59" s="631"/>
      <c r="G59" s="631"/>
      <c r="H59" s="631"/>
      <c r="I59" s="631"/>
      <c r="J59" s="631"/>
      <c r="K59" s="631"/>
      <c r="L59" s="631"/>
      <c r="M59" s="631"/>
      <c r="N59" s="631"/>
      <c r="O59" s="631"/>
      <c r="P59" s="631"/>
      <c r="Q59" s="631"/>
      <c r="R59" s="631"/>
      <c r="S59" s="631"/>
      <c r="T59" s="631"/>
      <c r="U59" s="631"/>
      <c r="V59" s="631"/>
      <c r="W59" s="631"/>
      <c r="X59" s="631"/>
      <c r="Y59" s="631"/>
    </row>
    <row r="60" spans="1:25" ht="18" customHeight="1">
      <c r="A60" s="631"/>
      <c r="B60" s="631"/>
      <c r="C60" s="631"/>
      <c r="D60" s="631"/>
      <c r="E60" s="631"/>
      <c r="F60" s="631"/>
      <c r="G60" s="631"/>
      <c r="H60" s="631"/>
      <c r="I60" s="631"/>
      <c r="J60" s="631"/>
      <c r="K60" s="631"/>
      <c r="L60" s="631"/>
      <c r="M60" s="631"/>
      <c r="N60" s="631"/>
      <c r="O60" s="631"/>
      <c r="P60" s="631"/>
      <c r="Q60" s="631"/>
      <c r="R60" s="631"/>
      <c r="S60" s="631"/>
      <c r="T60" s="631"/>
      <c r="U60" s="631"/>
      <c r="V60" s="631"/>
      <c r="W60" s="631"/>
      <c r="X60" s="631"/>
      <c r="Y60" s="631"/>
    </row>
    <row r="61" spans="1:25" ht="18" customHeight="1">
      <c r="A61" s="631"/>
      <c r="B61" s="631"/>
      <c r="C61" s="631"/>
      <c r="D61" s="631"/>
      <c r="E61" s="631"/>
      <c r="F61" s="631"/>
      <c r="G61" s="631"/>
      <c r="H61" s="631"/>
      <c r="I61" s="631"/>
      <c r="J61" s="631"/>
      <c r="K61" s="631"/>
      <c r="L61" s="631"/>
      <c r="M61" s="631"/>
      <c r="N61" s="631"/>
      <c r="O61" s="631"/>
      <c r="P61" s="631"/>
      <c r="Q61" s="631"/>
      <c r="R61" s="631"/>
      <c r="S61" s="631"/>
      <c r="T61" s="631"/>
      <c r="U61" s="631"/>
      <c r="V61" s="631"/>
      <c r="W61" s="631"/>
      <c r="X61" s="631"/>
      <c r="Y61" s="631"/>
    </row>
    <row r="62" spans="1:25" ht="18" customHeight="1">
      <c r="A62" s="631"/>
      <c r="B62" s="631"/>
      <c r="C62" s="631"/>
      <c r="D62" s="631"/>
      <c r="E62" s="631"/>
      <c r="F62" s="631"/>
      <c r="G62" s="631"/>
      <c r="H62" s="631"/>
      <c r="I62" s="631"/>
      <c r="J62" s="631"/>
      <c r="K62" s="631"/>
      <c r="L62" s="631"/>
      <c r="M62" s="631"/>
      <c r="N62" s="631"/>
      <c r="O62" s="631"/>
      <c r="P62" s="631"/>
      <c r="Q62" s="631"/>
      <c r="R62" s="631"/>
      <c r="S62" s="631"/>
      <c r="T62" s="631"/>
      <c r="U62" s="631"/>
      <c r="V62" s="631"/>
      <c r="W62" s="631"/>
      <c r="X62" s="631"/>
      <c r="Y62" s="631"/>
    </row>
    <row r="63" spans="1:25" ht="18" customHeight="1">
      <c r="A63" s="631"/>
      <c r="B63" s="631"/>
      <c r="C63" s="631"/>
      <c r="D63" s="631"/>
      <c r="E63" s="631"/>
      <c r="F63" s="631"/>
      <c r="G63" s="631"/>
      <c r="H63" s="631"/>
      <c r="I63" s="631"/>
      <c r="J63" s="631"/>
      <c r="K63" s="631"/>
      <c r="L63" s="631"/>
      <c r="M63" s="631"/>
      <c r="N63" s="631"/>
      <c r="O63" s="631"/>
      <c r="P63" s="631"/>
      <c r="Q63" s="631"/>
      <c r="R63" s="631"/>
      <c r="S63" s="631"/>
      <c r="T63" s="631"/>
      <c r="U63" s="631"/>
      <c r="V63" s="631"/>
      <c r="W63" s="631"/>
      <c r="X63" s="631"/>
      <c r="Y63" s="631"/>
    </row>
    <row r="64" spans="1:25" ht="18" customHeight="1">
      <c r="A64" s="631"/>
      <c r="B64" s="631"/>
      <c r="C64" s="631"/>
      <c r="D64" s="631"/>
      <c r="E64" s="631"/>
      <c r="F64" s="631"/>
      <c r="G64" s="631"/>
      <c r="H64" s="631"/>
      <c r="I64" s="631"/>
      <c r="J64" s="631"/>
      <c r="K64" s="631"/>
      <c r="L64" s="631"/>
      <c r="M64" s="631"/>
      <c r="N64" s="631"/>
      <c r="O64" s="631"/>
      <c r="P64" s="631"/>
      <c r="Q64" s="631"/>
      <c r="R64" s="631"/>
      <c r="S64" s="631"/>
      <c r="T64" s="631"/>
      <c r="U64" s="631"/>
      <c r="V64" s="631"/>
      <c r="W64" s="631"/>
      <c r="X64" s="631"/>
      <c r="Y64" s="631"/>
    </row>
    <row r="65" spans="1:25" ht="18" customHeight="1">
      <c r="A65" s="631"/>
      <c r="B65" s="631"/>
      <c r="C65" s="631"/>
      <c r="D65" s="631"/>
      <c r="E65" s="631"/>
      <c r="F65" s="631"/>
      <c r="G65" s="631"/>
      <c r="H65" s="631"/>
      <c r="I65" s="631"/>
      <c r="J65" s="631"/>
      <c r="K65" s="631"/>
      <c r="L65" s="631"/>
      <c r="M65" s="631"/>
      <c r="N65" s="631"/>
      <c r="O65" s="631"/>
      <c r="P65" s="631"/>
      <c r="Q65" s="631"/>
      <c r="R65" s="631"/>
      <c r="S65" s="631"/>
      <c r="T65" s="631"/>
      <c r="U65" s="631"/>
      <c r="V65" s="631"/>
      <c r="W65" s="631"/>
      <c r="X65" s="631"/>
      <c r="Y65" s="631"/>
    </row>
    <row r="66" spans="1:25" ht="18" customHeight="1">
      <c r="A66" s="631"/>
      <c r="B66" s="631"/>
      <c r="C66" s="631"/>
      <c r="D66" s="631"/>
      <c r="E66" s="631"/>
      <c r="F66" s="631"/>
      <c r="G66" s="631"/>
      <c r="H66" s="631"/>
      <c r="I66" s="631"/>
      <c r="J66" s="631"/>
      <c r="K66" s="631"/>
      <c r="L66" s="631"/>
      <c r="M66" s="631"/>
      <c r="N66" s="631"/>
      <c r="O66" s="631"/>
      <c r="P66" s="631"/>
      <c r="Q66" s="631"/>
      <c r="R66" s="631"/>
      <c r="S66" s="631"/>
      <c r="T66" s="631"/>
      <c r="U66" s="631"/>
      <c r="V66" s="631"/>
      <c r="W66" s="631"/>
      <c r="X66" s="631"/>
      <c r="Y66" s="631"/>
    </row>
    <row r="67" spans="1:25" ht="18" customHeight="1">
      <c r="A67" s="631"/>
      <c r="B67" s="631"/>
      <c r="C67" s="631"/>
      <c r="D67" s="631"/>
      <c r="E67" s="631"/>
      <c r="F67" s="631"/>
      <c r="G67" s="631"/>
      <c r="H67" s="631"/>
      <c r="I67" s="631"/>
      <c r="J67" s="631"/>
      <c r="K67" s="631"/>
      <c r="L67" s="631"/>
      <c r="M67" s="631"/>
      <c r="N67" s="631"/>
      <c r="O67" s="631"/>
      <c r="P67" s="631"/>
      <c r="Q67" s="631"/>
      <c r="R67" s="631"/>
      <c r="S67" s="631"/>
      <c r="T67" s="631"/>
      <c r="U67" s="631"/>
      <c r="V67" s="631"/>
      <c r="W67" s="631"/>
      <c r="X67" s="631"/>
      <c r="Y67" s="631"/>
    </row>
    <row r="68" spans="1:25" ht="18" customHeight="1">
      <c r="A68" s="631"/>
      <c r="B68" s="631"/>
      <c r="C68" s="631"/>
      <c r="D68" s="631"/>
      <c r="E68" s="631"/>
      <c r="F68" s="631"/>
      <c r="G68" s="631"/>
      <c r="H68" s="631"/>
      <c r="I68" s="631"/>
      <c r="J68" s="631"/>
      <c r="K68" s="631"/>
      <c r="L68" s="631"/>
      <c r="M68" s="631"/>
      <c r="N68" s="631"/>
      <c r="O68" s="631"/>
      <c r="P68" s="631"/>
      <c r="Q68" s="631"/>
      <c r="R68" s="631"/>
      <c r="S68" s="631"/>
      <c r="T68" s="631"/>
      <c r="U68" s="631"/>
      <c r="V68" s="631"/>
      <c r="W68" s="631"/>
      <c r="X68" s="631"/>
      <c r="Y68" s="631"/>
    </row>
    <row r="69" spans="1:25" ht="18" customHeight="1">
      <c r="A69" s="631"/>
      <c r="B69" s="631"/>
      <c r="C69" s="631"/>
      <c r="D69" s="631"/>
      <c r="E69" s="631"/>
      <c r="F69" s="631"/>
      <c r="G69" s="631"/>
      <c r="H69" s="631"/>
      <c r="I69" s="631"/>
      <c r="J69" s="631"/>
      <c r="K69" s="631"/>
      <c r="L69" s="631"/>
      <c r="M69" s="631"/>
      <c r="N69" s="631"/>
      <c r="O69" s="631"/>
      <c r="P69" s="631"/>
      <c r="Q69" s="631"/>
      <c r="R69" s="631"/>
      <c r="S69" s="631"/>
      <c r="T69" s="631"/>
      <c r="U69" s="631"/>
      <c r="V69" s="631"/>
      <c r="W69" s="631"/>
      <c r="X69" s="631"/>
      <c r="Y69" s="631"/>
    </row>
    <row r="70" spans="1:25" ht="18" customHeight="1">
      <c r="A70" s="631"/>
      <c r="B70" s="631"/>
      <c r="C70" s="631"/>
      <c r="D70" s="631"/>
      <c r="E70" s="631"/>
      <c r="F70" s="631"/>
      <c r="G70" s="631"/>
      <c r="H70" s="631"/>
      <c r="I70" s="631"/>
      <c r="J70" s="631"/>
      <c r="K70" s="631"/>
      <c r="L70" s="631"/>
      <c r="M70" s="631"/>
      <c r="N70" s="631"/>
      <c r="O70" s="631"/>
      <c r="P70" s="631"/>
      <c r="Q70" s="631"/>
      <c r="R70" s="631"/>
      <c r="S70" s="631"/>
      <c r="T70" s="631"/>
      <c r="U70" s="631"/>
      <c r="V70" s="631"/>
      <c r="W70" s="631"/>
      <c r="X70" s="631"/>
      <c r="Y70" s="631"/>
    </row>
    <row r="71" spans="1:25" ht="18" customHeight="1">
      <c r="A71" s="631"/>
      <c r="B71" s="631"/>
      <c r="C71" s="631"/>
      <c r="D71" s="631"/>
      <c r="E71" s="631"/>
      <c r="F71" s="631"/>
      <c r="G71" s="631"/>
      <c r="H71" s="631"/>
      <c r="I71" s="631"/>
      <c r="J71" s="631"/>
      <c r="K71" s="631"/>
      <c r="L71" s="631"/>
      <c r="M71" s="631"/>
      <c r="N71" s="631"/>
      <c r="O71" s="631"/>
      <c r="P71" s="631"/>
      <c r="Q71" s="631"/>
      <c r="R71" s="631"/>
      <c r="S71" s="631"/>
      <c r="T71" s="631"/>
      <c r="U71" s="631"/>
      <c r="V71" s="631"/>
      <c r="W71" s="631"/>
      <c r="X71" s="631"/>
      <c r="Y71" s="631"/>
    </row>
    <row r="72" spans="1:25" ht="18" customHeight="1">
      <c r="A72" s="631"/>
      <c r="B72" s="631"/>
      <c r="C72" s="631"/>
      <c r="D72" s="631"/>
      <c r="E72" s="631"/>
      <c r="F72" s="631"/>
      <c r="G72" s="631"/>
      <c r="H72" s="631"/>
      <c r="I72" s="631"/>
      <c r="J72" s="631"/>
      <c r="K72" s="631"/>
      <c r="L72" s="631"/>
      <c r="M72" s="631"/>
      <c r="N72" s="631"/>
      <c r="O72" s="631"/>
      <c r="P72" s="631"/>
      <c r="Q72" s="631"/>
      <c r="R72" s="631"/>
      <c r="S72" s="631"/>
      <c r="T72" s="631"/>
      <c r="U72" s="631"/>
      <c r="V72" s="631"/>
      <c r="W72" s="631"/>
      <c r="X72" s="631"/>
      <c r="Y72" s="631"/>
    </row>
    <row r="73" spans="1:25" ht="18" customHeight="1">
      <c r="A73" s="631"/>
      <c r="B73" s="631"/>
      <c r="C73" s="631"/>
      <c r="D73" s="631"/>
      <c r="E73" s="631"/>
      <c r="F73" s="631"/>
      <c r="G73" s="631"/>
      <c r="H73" s="631"/>
      <c r="I73" s="631"/>
      <c r="J73" s="631"/>
      <c r="K73" s="631"/>
      <c r="L73" s="631"/>
      <c r="M73" s="631"/>
      <c r="N73" s="631"/>
      <c r="O73" s="631"/>
      <c r="P73" s="631"/>
      <c r="Q73" s="631"/>
      <c r="R73" s="631"/>
      <c r="S73" s="631"/>
      <c r="T73" s="631"/>
      <c r="U73" s="631"/>
      <c r="V73" s="631"/>
      <c r="W73" s="631"/>
      <c r="X73" s="631"/>
      <c r="Y73" s="631"/>
    </row>
    <row r="74" spans="1:25" ht="18" customHeight="1">
      <c r="A74" s="631"/>
      <c r="B74" s="631"/>
      <c r="C74" s="631"/>
      <c r="D74" s="631"/>
      <c r="E74" s="631"/>
      <c r="F74" s="631"/>
      <c r="G74" s="631"/>
      <c r="H74" s="631"/>
      <c r="I74" s="631"/>
      <c r="J74" s="631"/>
      <c r="K74" s="631"/>
      <c r="L74" s="631"/>
      <c r="M74" s="631"/>
      <c r="N74" s="631"/>
      <c r="O74" s="631"/>
      <c r="P74" s="631"/>
      <c r="Q74" s="631"/>
      <c r="R74" s="631"/>
      <c r="S74" s="631"/>
      <c r="T74" s="631"/>
      <c r="U74" s="631"/>
      <c r="V74" s="631"/>
      <c r="W74" s="631"/>
      <c r="X74" s="631"/>
      <c r="Y74" s="631"/>
    </row>
    <row r="75" spans="1:25" ht="18" customHeight="1">
      <c r="A75" s="631"/>
      <c r="B75" s="631"/>
      <c r="C75" s="631"/>
      <c r="D75" s="631"/>
      <c r="E75" s="631"/>
      <c r="F75" s="631"/>
      <c r="G75" s="631"/>
      <c r="H75" s="631"/>
      <c r="I75" s="631"/>
      <c r="J75" s="631"/>
      <c r="K75" s="631"/>
      <c r="L75" s="631"/>
      <c r="M75" s="631"/>
      <c r="N75" s="631"/>
      <c r="O75" s="631"/>
      <c r="P75" s="631"/>
      <c r="Q75" s="631"/>
      <c r="R75" s="631"/>
      <c r="S75" s="631"/>
      <c r="T75" s="631"/>
      <c r="U75" s="631"/>
      <c r="V75" s="631"/>
      <c r="W75" s="631"/>
      <c r="X75" s="631"/>
      <c r="Y75" s="631"/>
    </row>
    <row r="76" spans="1:25" ht="18" customHeight="1">
      <c r="A76" s="631"/>
      <c r="B76" s="631"/>
      <c r="C76" s="631"/>
      <c r="D76" s="631"/>
      <c r="E76" s="631"/>
      <c r="F76" s="631"/>
      <c r="G76" s="631"/>
      <c r="H76" s="631"/>
      <c r="I76" s="631"/>
      <c r="J76" s="631"/>
      <c r="K76" s="631"/>
      <c r="L76" s="631"/>
      <c r="M76" s="631"/>
      <c r="N76" s="631"/>
      <c r="O76" s="631"/>
      <c r="P76" s="631"/>
      <c r="Q76" s="631"/>
      <c r="R76" s="631"/>
      <c r="S76" s="631"/>
      <c r="T76" s="631"/>
      <c r="U76" s="631"/>
      <c r="V76" s="631"/>
      <c r="W76" s="631"/>
      <c r="X76" s="631"/>
      <c r="Y76" s="631"/>
    </row>
    <row r="77" spans="1:25" ht="18" customHeight="1">
      <c r="A77" s="631"/>
      <c r="B77" s="631"/>
      <c r="C77" s="631"/>
      <c r="D77" s="631"/>
      <c r="E77" s="631"/>
      <c r="F77" s="631"/>
      <c r="G77" s="631"/>
      <c r="H77" s="631"/>
      <c r="I77" s="631"/>
      <c r="J77" s="631"/>
      <c r="K77" s="631"/>
      <c r="L77" s="631"/>
      <c r="M77" s="631"/>
      <c r="N77" s="631"/>
      <c r="O77" s="631"/>
      <c r="P77" s="631"/>
      <c r="Q77" s="631"/>
      <c r="R77" s="631"/>
      <c r="S77" s="631"/>
      <c r="T77" s="631"/>
      <c r="U77" s="631"/>
      <c r="V77" s="631"/>
      <c r="W77" s="631"/>
      <c r="X77" s="631"/>
      <c r="Y77" s="631"/>
    </row>
    <row r="78" spans="1:25" ht="18" customHeight="1">
      <c r="A78" s="631"/>
      <c r="B78" s="631"/>
      <c r="C78" s="631"/>
      <c r="D78" s="631"/>
      <c r="E78" s="631"/>
      <c r="F78" s="631"/>
      <c r="G78" s="631"/>
      <c r="H78" s="631"/>
      <c r="I78" s="631"/>
      <c r="J78" s="631"/>
      <c r="K78" s="631"/>
      <c r="L78" s="631"/>
      <c r="M78" s="631"/>
      <c r="N78" s="631"/>
      <c r="O78" s="631"/>
      <c r="P78" s="631"/>
      <c r="Q78" s="631"/>
      <c r="R78" s="631"/>
      <c r="S78" s="631"/>
      <c r="T78" s="631"/>
      <c r="U78" s="631"/>
      <c r="V78" s="631"/>
      <c r="W78" s="631"/>
      <c r="X78" s="631"/>
      <c r="Y78" s="631"/>
    </row>
    <row r="79" spans="1:25" ht="18" customHeight="1">
      <c r="A79" s="631"/>
      <c r="B79" s="631"/>
      <c r="C79" s="631"/>
      <c r="D79" s="631"/>
      <c r="E79" s="631"/>
      <c r="F79" s="631"/>
      <c r="G79" s="631"/>
      <c r="H79" s="631"/>
      <c r="I79" s="631"/>
      <c r="J79" s="631"/>
      <c r="K79" s="631"/>
      <c r="L79" s="631"/>
      <c r="M79" s="631"/>
      <c r="N79" s="631"/>
      <c r="O79" s="631"/>
      <c r="P79" s="631"/>
      <c r="Q79" s="631"/>
      <c r="R79" s="631"/>
      <c r="S79" s="631"/>
      <c r="T79" s="631"/>
      <c r="U79" s="631"/>
      <c r="V79" s="631"/>
      <c r="W79" s="631"/>
      <c r="X79" s="631"/>
      <c r="Y79" s="631"/>
    </row>
    <row r="80" spans="1:25" ht="18" customHeight="1">
      <c r="A80" s="631"/>
      <c r="B80" s="631"/>
      <c r="C80" s="631"/>
      <c r="D80" s="631"/>
      <c r="E80" s="631"/>
      <c r="F80" s="631"/>
      <c r="G80" s="631"/>
      <c r="H80" s="631"/>
      <c r="I80" s="631"/>
      <c r="J80" s="631"/>
      <c r="K80" s="631"/>
      <c r="L80" s="631"/>
      <c r="M80" s="631"/>
      <c r="N80" s="631"/>
      <c r="O80" s="631"/>
      <c r="P80" s="631"/>
      <c r="Q80" s="631"/>
      <c r="R80" s="631"/>
      <c r="S80" s="631"/>
      <c r="T80" s="631"/>
      <c r="U80" s="631"/>
      <c r="V80" s="631"/>
      <c r="W80" s="631"/>
      <c r="X80" s="631"/>
      <c r="Y80" s="631"/>
    </row>
    <row r="81" spans="1:25" ht="18" customHeight="1">
      <c r="A81" s="631"/>
      <c r="B81" s="631"/>
      <c r="C81" s="631"/>
      <c r="D81" s="631"/>
      <c r="E81" s="631"/>
      <c r="F81" s="631"/>
      <c r="G81" s="631"/>
      <c r="H81" s="631"/>
      <c r="I81" s="631"/>
      <c r="J81" s="631"/>
      <c r="K81" s="631"/>
      <c r="L81" s="631"/>
      <c r="M81" s="631"/>
      <c r="N81" s="631"/>
      <c r="O81" s="631"/>
      <c r="P81" s="631"/>
      <c r="Q81" s="631"/>
      <c r="R81" s="631"/>
      <c r="S81" s="631"/>
      <c r="T81" s="631"/>
      <c r="U81" s="631"/>
      <c r="V81" s="631"/>
      <c r="W81" s="631"/>
      <c r="X81" s="631"/>
      <c r="Y81" s="631"/>
    </row>
    <row r="82" spans="1:25" ht="18" customHeight="1">
      <c r="A82" s="631"/>
      <c r="B82" s="631"/>
      <c r="C82" s="631"/>
      <c r="D82" s="631"/>
      <c r="E82" s="631"/>
      <c r="F82" s="631"/>
      <c r="G82" s="631"/>
      <c r="H82" s="631"/>
      <c r="I82" s="631"/>
      <c r="J82" s="631"/>
      <c r="K82" s="631"/>
      <c r="L82" s="631"/>
      <c r="M82" s="631"/>
      <c r="N82" s="631"/>
      <c r="O82" s="631"/>
      <c r="P82" s="631"/>
      <c r="Q82" s="631"/>
      <c r="R82" s="631"/>
      <c r="S82" s="631"/>
      <c r="T82" s="631"/>
      <c r="U82" s="631"/>
      <c r="V82" s="631"/>
      <c r="W82" s="631"/>
      <c r="X82" s="631"/>
      <c r="Y82" s="631"/>
    </row>
    <row r="83" spans="1:25" ht="18" customHeight="1">
      <c r="A83" s="631"/>
      <c r="B83" s="631"/>
      <c r="C83" s="631"/>
      <c r="D83" s="631"/>
      <c r="E83" s="631"/>
      <c r="F83" s="631"/>
      <c r="G83" s="631"/>
      <c r="H83" s="631"/>
      <c r="I83" s="631"/>
      <c r="J83" s="631"/>
      <c r="K83" s="631"/>
      <c r="L83" s="631"/>
      <c r="M83" s="631"/>
      <c r="N83" s="631"/>
      <c r="O83" s="631"/>
      <c r="P83" s="631"/>
      <c r="Q83" s="631"/>
      <c r="R83" s="631"/>
      <c r="S83" s="631"/>
      <c r="T83" s="631"/>
      <c r="U83" s="631"/>
      <c r="V83" s="631"/>
      <c r="W83" s="631"/>
      <c r="X83" s="631"/>
      <c r="Y83" s="631"/>
    </row>
    <row r="84" spans="1:25" ht="18" customHeight="1">
      <c r="A84" s="631"/>
      <c r="B84" s="631"/>
      <c r="C84" s="631"/>
      <c r="D84" s="631"/>
      <c r="E84" s="631"/>
      <c r="F84" s="631"/>
      <c r="G84" s="631"/>
      <c r="H84" s="631"/>
      <c r="I84" s="631"/>
      <c r="J84" s="631"/>
      <c r="K84" s="631"/>
      <c r="L84" s="631"/>
      <c r="M84" s="631"/>
      <c r="N84" s="631"/>
      <c r="O84" s="631"/>
      <c r="P84" s="631"/>
      <c r="Q84" s="631"/>
      <c r="R84" s="631"/>
      <c r="S84" s="631"/>
      <c r="T84" s="631"/>
      <c r="U84" s="631"/>
      <c r="V84" s="631"/>
      <c r="W84" s="631"/>
      <c r="X84" s="631"/>
      <c r="Y84" s="631"/>
    </row>
    <row r="85" spans="1:25" ht="18" customHeight="1">
      <c r="A85" s="631"/>
      <c r="B85" s="631"/>
      <c r="C85" s="631"/>
      <c r="D85" s="631"/>
      <c r="E85" s="631"/>
      <c r="F85" s="631"/>
      <c r="G85" s="631"/>
      <c r="H85" s="631"/>
      <c r="I85" s="631"/>
      <c r="J85" s="631"/>
      <c r="K85" s="631"/>
      <c r="L85" s="631"/>
      <c r="M85" s="631"/>
      <c r="N85" s="631"/>
      <c r="O85" s="631"/>
      <c r="P85" s="631"/>
      <c r="Q85" s="631"/>
      <c r="R85" s="631"/>
      <c r="S85" s="631"/>
      <c r="T85" s="631"/>
      <c r="U85" s="631"/>
      <c r="V85" s="631"/>
      <c r="W85" s="631"/>
      <c r="X85" s="631"/>
      <c r="Y85" s="631"/>
    </row>
    <row r="86" spans="1:25" ht="18" customHeight="1">
      <c r="A86" s="631"/>
      <c r="B86" s="631"/>
      <c r="C86" s="631"/>
      <c r="D86" s="631"/>
      <c r="E86" s="631"/>
      <c r="F86" s="631"/>
      <c r="G86" s="631"/>
      <c r="H86" s="631"/>
      <c r="I86" s="631"/>
      <c r="J86" s="631"/>
      <c r="K86" s="631"/>
      <c r="L86" s="631"/>
      <c r="M86" s="631"/>
      <c r="N86" s="631"/>
      <c r="O86" s="631"/>
      <c r="P86" s="631"/>
      <c r="Q86" s="631"/>
      <c r="R86" s="631"/>
      <c r="S86" s="631"/>
      <c r="T86" s="631"/>
      <c r="U86" s="631"/>
      <c r="V86" s="631"/>
      <c r="W86" s="631"/>
      <c r="X86" s="631"/>
      <c r="Y86" s="631"/>
    </row>
    <row r="87" spans="1:25" ht="18" customHeight="1">
      <c r="A87" s="631"/>
      <c r="B87" s="631"/>
      <c r="C87" s="631"/>
      <c r="D87" s="631"/>
      <c r="E87" s="631"/>
      <c r="F87" s="631"/>
      <c r="G87" s="631"/>
      <c r="H87" s="631"/>
      <c r="I87" s="631"/>
      <c r="J87" s="631"/>
      <c r="K87" s="631"/>
      <c r="L87" s="631"/>
      <c r="M87" s="631"/>
      <c r="N87" s="631"/>
      <c r="O87" s="631"/>
      <c r="P87" s="631"/>
      <c r="Q87" s="631"/>
      <c r="R87" s="631"/>
      <c r="S87" s="631"/>
      <c r="T87" s="631"/>
      <c r="U87" s="631"/>
      <c r="V87" s="631"/>
      <c r="W87" s="631"/>
      <c r="X87" s="631"/>
      <c r="Y87" s="631"/>
    </row>
    <row r="88" spans="1:25" ht="18" customHeight="1">
      <c r="A88" s="631"/>
      <c r="B88" s="631"/>
      <c r="C88" s="631"/>
      <c r="D88" s="631"/>
      <c r="E88" s="631"/>
      <c r="F88" s="631"/>
      <c r="G88" s="631"/>
      <c r="H88" s="631"/>
      <c r="I88" s="631"/>
      <c r="J88" s="631"/>
      <c r="K88" s="631"/>
      <c r="L88" s="631"/>
      <c r="M88" s="631"/>
      <c r="N88" s="631"/>
      <c r="O88" s="631"/>
      <c r="P88" s="631"/>
      <c r="Q88" s="631"/>
      <c r="R88" s="631"/>
      <c r="S88" s="631"/>
      <c r="T88" s="631"/>
      <c r="U88" s="631"/>
      <c r="V88" s="631"/>
      <c r="W88" s="631"/>
      <c r="X88" s="631"/>
      <c r="Y88" s="631"/>
    </row>
    <row r="89" spans="1:25" ht="18" customHeight="1">
      <c r="A89" s="631"/>
      <c r="B89" s="631"/>
      <c r="C89" s="631"/>
      <c r="D89" s="631"/>
      <c r="E89" s="631"/>
      <c r="F89" s="631"/>
      <c r="G89" s="631"/>
      <c r="H89" s="631"/>
      <c r="I89" s="631"/>
      <c r="J89" s="631"/>
      <c r="K89" s="631"/>
      <c r="L89" s="631"/>
      <c r="M89" s="631"/>
      <c r="N89" s="631"/>
      <c r="O89" s="631"/>
      <c r="P89" s="631"/>
      <c r="Q89" s="631"/>
      <c r="R89" s="631"/>
      <c r="S89" s="631"/>
      <c r="T89" s="631"/>
      <c r="U89" s="631"/>
      <c r="V89" s="631"/>
      <c r="W89" s="631"/>
      <c r="X89" s="631"/>
      <c r="Y89" s="631"/>
    </row>
    <row r="90" spans="1:25" ht="18" customHeight="1">
      <c r="A90" s="631"/>
      <c r="B90" s="631"/>
      <c r="C90" s="631"/>
      <c r="D90" s="631"/>
      <c r="E90" s="631"/>
      <c r="F90" s="631"/>
      <c r="G90" s="631"/>
      <c r="H90" s="631"/>
      <c r="I90" s="631"/>
      <c r="J90" s="631"/>
      <c r="K90" s="631"/>
      <c r="L90" s="631"/>
      <c r="M90" s="631"/>
      <c r="N90" s="631"/>
      <c r="O90" s="631"/>
      <c r="P90" s="631"/>
      <c r="Q90" s="631"/>
      <c r="R90" s="631"/>
      <c r="S90" s="631"/>
      <c r="T90" s="631"/>
      <c r="U90" s="631"/>
      <c r="V90" s="631"/>
      <c r="W90" s="631"/>
      <c r="X90" s="631"/>
      <c r="Y90" s="631"/>
    </row>
    <row r="91" spans="1:25" ht="18" customHeight="1">
      <c r="A91" s="631"/>
      <c r="B91" s="631"/>
      <c r="C91" s="631"/>
      <c r="D91" s="631"/>
      <c r="E91" s="631"/>
      <c r="F91" s="631"/>
      <c r="G91" s="631"/>
      <c r="H91" s="631"/>
      <c r="I91" s="631"/>
      <c r="J91" s="631"/>
      <c r="K91" s="631"/>
      <c r="L91" s="631"/>
      <c r="M91" s="631"/>
      <c r="N91" s="631"/>
      <c r="O91" s="631"/>
      <c r="P91" s="631"/>
      <c r="Q91" s="631"/>
      <c r="R91" s="631"/>
      <c r="S91" s="631"/>
      <c r="T91" s="631"/>
      <c r="U91" s="631"/>
      <c r="V91" s="631"/>
      <c r="W91" s="631"/>
      <c r="X91" s="631"/>
      <c r="Y91" s="631"/>
    </row>
    <row r="92" spans="1:25" ht="18" customHeight="1">
      <c r="A92" s="631"/>
      <c r="B92" s="631"/>
      <c r="C92" s="631"/>
      <c r="D92" s="631"/>
      <c r="E92" s="631"/>
      <c r="F92" s="631"/>
      <c r="G92" s="631"/>
      <c r="H92" s="631"/>
      <c r="I92" s="631"/>
      <c r="J92" s="631"/>
      <c r="K92" s="631"/>
      <c r="L92" s="631"/>
      <c r="M92" s="631"/>
      <c r="N92" s="631"/>
      <c r="O92" s="631"/>
      <c r="P92" s="631"/>
      <c r="Q92" s="631"/>
      <c r="R92" s="631"/>
      <c r="S92" s="631"/>
      <c r="T92" s="631"/>
      <c r="U92" s="631"/>
      <c r="V92" s="631"/>
      <c r="W92" s="631"/>
      <c r="X92" s="631"/>
      <c r="Y92" s="631"/>
    </row>
    <row r="93" spans="1:25" ht="18" customHeight="1">
      <c r="A93" s="631"/>
      <c r="B93" s="631"/>
      <c r="C93" s="631"/>
      <c r="D93" s="631"/>
      <c r="E93" s="631"/>
      <c r="F93" s="631"/>
      <c r="G93" s="631"/>
      <c r="H93" s="631"/>
      <c r="I93" s="631"/>
      <c r="J93" s="631"/>
      <c r="K93" s="631"/>
      <c r="L93" s="631"/>
      <c r="M93" s="631"/>
      <c r="N93" s="631"/>
      <c r="O93" s="631"/>
      <c r="P93" s="631"/>
      <c r="Q93" s="631"/>
      <c r="R93" s="631"/>
      <c r="S93" s="631"/>
      <c r="T93" s="631"/>
      <c r="U93" s="631"/>
      <c r="V93" s="631"/>
      <c r="W93" s="631"/>
      <c r="X93" s="631"/>
      <c r="Y93" s="631"/>
    </row>
    <row r="94" spans="1:25" ht="18" customHeight="1">
      <c r="A94" s="631"/>
      <c r="B94" s="631"/>
      <c r="C94" s="631"/>
      <c r="D94" s="631"/>
      <c r="E94" s="631"/>
      <c r="F94" s="631"/>
      <c r="G94" s="631"/>
      <c r="H94" s="631"/>
      <c r="I94" s="631"/>
      <c r="J94" s="631"/>
      <c r="K94" s="631"/>
      <c r="L94" s="631"/>
      <c r="M94" s="631"/>
      <c r="N94" s="631"/>
      <c r="O94" s="631"/>
      <c r="P94" s="631"/>
      <c r="Q94" s="631"/>
      <c r="R94" s="631"/>
      <c r="S94" s="631"/>
      <c r="T94" s="631"/>
      <c r="U94" s="631"/>
      <c r="V94" s="631"/>
      <c r="W94" s="631"/>
      <c r="X94" s="631"/>
      <c r="Y94" s="631"/>
    </row>
    <row r="95" spans="1:25" ht="18" customHeight="1">
      <c r="A95" s="631"/>
      <c r="B95" s="631"/>
      <c r="C95" s="631"/>
      <c r="D95" s="631"/>
      <c r="E95" s="631"/>
      <c r="F95" s="631"/>
      <c r="G95" s="631"/>
      <c r="H95" s="631"/>
      <c r="I95" s="631"/>
      <c r="J95" s="631"/>
      <c r="K95" s="631"/>
      <c r="L95" s="631"/>
      <c r="M95" s="631"/>
      <c r="N95" s="631"/>
      <c r="O95" s="631"/>
      <c r="P95" s="631"/>
      <c r="Q95" s="631"/>
      <c r="R95" s="631"/>
      <c r="S95" s="631"/>
      <c r="T95" s="631"/>
      <c r="U95" s="631"/>
      <c r="V95" s="631"/>
      <c r="W95" s="631"/>
      <c r="X95" s="631"/>
      <c r="Y95" s="631"/>
    </row>
    <row r="96" spans="1:25" ht="18" customHeight="1">
      <c r="A96" s="631"/>
      <c r="B96" s="631"/>
      <c r="C96" s="631"/>
      <c r="D96" s="631"/>
      <c r="E96" s="631"/>
      <c r="F96" s="631"/>
      <c r="G96" s="631"/>
      <c r="H96" s="631"/>
      <c r="I96" s="631"/>
      <c r="J96" s="631"/>
      <c r="K96" s="631"/>
      <c r="L96" s="631"/>
      <c r="M96" s="631"/>
      <c r="N96" s="631"/>
      <c r="O96" s="631"/>
      <c r="P96" s="631"/>
      <c r="Q96" s="631"/>
      <c r="R96" s="631"/>
      <c r="S96" s="631"/>
      <c r="T96" s="631"/>
      <c r="U96" s="631"/>
      <c r="V96" s="631"/>
      <c r="W96" s="631"/>
      <c r="X96" s="631"/>
      <c r="Y96" s="631"/>
    </row>
    <row r="97" spans="1:25" ht="18" customHeight="1">
      <c r="A97" s="631"/>
      <c r="B97" s="631"/>
      <c r="C97" s="631"/>
      <c r="D97" s="631"/>
      <c r="E97" s="631"/>
      <c r="F97" s="631"/>
      <c r="G97" s="631"/>
      <c r="H97" s="631"/>
      <c r="I97" s="631"/>
      <c r="J97" s="631"/>
      <c r="K97" s="631"/>
      <c r="L97" s="631"/>
      <c r="M97" s="631"/>
      <c r="N97" s="631"/>
      <c r="O97" s="631"/>
      <c r="P97" s="631"/>
      <c r="Q97" s="631"/>
      <c r="R97" s="631"/>
      <c r="S97" s="631"/>
      <c r="T97" s="631"/>
      <c r="U97" s="631"/>
      <c r="V97" s="631"/>
      <c r="W97" s="631"/>
      <c r="X97" s="631"/>
      <c r="Y97" s="631"/>
    </row>
    <row r="98" spans="1:25" ht="18" customHeight="1">
      <c r="A98" s="631"/>
      <c r="B98" s="631"/>
      <c r="C98" s="631"/>
      <c r="D98" s="631"/>
      <c r="E98" s="631"/>
      <c r="F98" s="631"/>
      <c r="G98" s="631"/>
      <c r="H98" s="631"/>
      <c r="I98" s="631"/>
      <c r="J98" s="631"/>
      <c r="K98" s="631"/>
      <c r="L98" s="631"/>
      <c r="M98" s="631"/>
      <c r="N98" s="631"/>
      <c r="O98" s="631"/>
      <c r="P98" s="631"/>
      <c r="Q98" s="631"/>
      <c r="R98" s="631"/>
      <c r="S98" s="631"/>
      <c r="T98" s="631"/>
      <c r="U98" s="631"/>
      <c r="V98" s="631"/>
      <c r="W98" s="631"/>
      <c r="X98" s="631"/>
      <c r="Y98" s="631"/>
    </row>
    <row r="99" spans="1:25" ht="18" customHeight="1">
      <c r="A99" s="631"/>
      <c r="B99" s="631"/>
      <c r="C99" s="631"/>
      <c r="D99" s="631"/>
      <c r="E99" s="631"/>
      <c r="F99" s="631"/>
      <c r="G99" s="631"/>
      <c r="H99" s="631"/>
      <c r="I99" s="631"/>
      <c r="J99" s="631"/>
      <c r="K99" s="631"/>
      <c r="L99" s="631"/>
      <c r="M99" s="631"/>
      <c r="N99" s="631"/>
      <c r="O99" s="631"/>
      <c r="P99" s="631"/>
      <c r="Q99" s="631"/>
      <c r="R99" s="631"/>
      <c r="S99" s="631"/>
      <c r="T99" s="631"/>
      <c r="U99" s="631"/>
      <c r="V99" s="631"/>
      <c r="W99" s="631"/>
      <c r="X99" s="631"/>
      <c r="Y99" s="631"/>
    </row>
    <row r="100" spans="1:25" ht="18" customHeight="1">
      <c r="A100" s="631"/>
      <c r="B100" s="631"/>
      <c r="C100" s="631"/>
      <c r="D100" s="631"/>
      <c r="E100" s="631"/>
      <c r="F100" s="631"/>
      <c r="G100" s="631"/>
      <c r="H100" s="631"/>
      <c r="I100" s="631"/>
      <c r="J100" s="631"/>
      <c r="K100" s="631"/>
      <c r="L100" s="631"/>
      <c r="M100" s="631"/>
      <c r="N100" s="631"/>
      <c r="O100" s="631"/>
      <c r="P100" s="631"/>
      <c r="Q100" s="631"/>
      <c r="R100" s="631"/>
      <c r="S100" s="631"/>
      <c r="T100" s="631"/>
      <c r="U100" s="631"/>
      <c r="V100" s="631"/>
      <c r="W100" s="631"/>
      <c r="X100" s="631"/>
      <c r="Y100" s="631"/>
    </row>
    <row r="101" spans="1:25" ht="18" customHeight="1">
      <c r="A101" s="631"/>
      <c r="B101" s="631"/>
      <c r="C101" s="631"/>
      <c r="D101" s="631"/>
      <c r="E101" s="631"/>
      <c r="F101" s="631"/>
      <c r="G101" s="631"/>
      <c r="H101" s="631"/>
      <c r="I101" s="631"/>
      <c r="J101" s="631"/>
      <c r="K101" s="631"/>
      <c r="L101" s="631"/>
      <c r="M101" s="631"/>
      <c r="N101" s="631"/>
      <c r="O101" s="631"/>
      <c r="P101" s="631"/>
      <c r="Q101" s="631"/>
      <c r="R101" s="631"/>
      <c r="S101" s="631"/>
      <c r="T101" s="631"/>
      <c r="U101" s="631"/>
      <c r="V101" s="631"/>
      <c r="W101" s="631"/>
      <c r="X101" s="631"/>
      <c r="Y101" s="631"/>
    </row>
    <row r="102" spans="1:25" ht="18" customHeight="1">
      <c r="A102" s="631"/>
      <c r="B102" s="631"/>
      <c r="C102" s="631"/>
      <c r="D102" s="631"/>
      <c r="E102" s="631"/>
      <c r="F102" s="631"/>
      <c r="G102" s="631"/>
      <c r="H102" s="631"/>
      <c r="I102" s="631"/>
      <c r="J102" s="631"/>
      <c r="K102" s="631"/>
      <c r="L102" s="631"/>
      <c r="M102" s="631"/>
      <c r="N102" s="631"/>
      <c r="O102" s="631"/>
      <c r="P102" s="631"/>
      <c r="Q102" s="631"/>
      <c r="R102" s="631"/>
      <c r="S102" s="631"/>
      <c r="T102" s="631"/>
      <c r="U102" s="631"/>
      <c r="V102" s="631"/>
      <c r="W102" s="631"/>
      <c r="X102" s="631"/>
      <c r="Y102" s="631"/>
    </row>
    <row r="103" spans="1:25" ht="18" customHeight="1">
      <c r="A103" s="631"/>
      <c r="B103" s="631"/>
      <c r="C103" s="631"/>
      <c r="D103" s="631"/>
      <c r="E103" s="631"/>
      <c r="F103" s="631"/>
      <c r="G103" s="631"/>
      <c r="H103" s="631"/>
      <c r="I103" s="631"/>
      <c r="J103" s="631"/>
      <c r="K103" s="631"/>
      <c r="L103" s="631"/>
      <c r="M103" s="631"/>
      <c r="N103" s="631"/>
      <c r="O103" s="631"/>
      <c r="P103" s="631"/>
      <c r="Q103" s="631"/>
      <c r="R103" s="631"/>
      <c r="S103" s="631"/>
      <c r="T103" s="631"/>
      <c r="U103" s="631"/>
      <c r="V103" s="631"/>
      <c r="W103" s="631"/>
      <c r="X103" s="631"/>
      <c r="Y103" s="631"/>
    </row>
    <row r="104" spans="1:25" ht="18" customHeight="1">
      <c r="A104" s="631"/>
      <c r="B104" s="631"/>
      <c r="C104" s="631"/>
      <c r="D104" s="631"/>
      <c r="E104" s="631"/>
      <c r="F104" s="631"/>
      <c r="G104" s="631"/>
      <c r="H104" s="631"/>
      <c r="I104" s="631"/>
      <c r="J104" s="631"/>
      <c r="K104" s="631"/>
      <c r="L104" s="631"/>
      <c r="M104" s="631"/>
      <c r="N104" s="631"/>
      <c r="O104" s="631"/>
      <c r="P104" s="631"/>
      <c r="Q104" s="631"/>
      <c r="R104" s="631"/>
      <c r="S104" s="631"/>
      <c r="T104" s="631"/>
      <c r="U104" s="631"/>
      <c r="V104" s="631"/>
      <c r="W104" s="631"/>
      <c r="X104" s="631"/>
      <c r="Y104" s="631"/>
    </row>
    <row r="105" spans="1:25" ht="18" customHeight="1">
      <c r="A105" s="631"/>
      <c r="B105" s="631"/>
      <c r="C105" s="631"/>
      <c r="D105" s="631"/>
      <c r="E105" s="631"/>
      <c r="F105" s="631"/>
      <c r="G105" s="631"/>
      <c r="H105" s="631"/>
      <c r="I105" s="631"/>
      <c r="J105" s="631"/>
      <c r="K105" s="631"/>
      <c r="L105" s="631"/>
      <c r="M105" s="631"/>
      <c r="N105" s="631"/>
      <c r="O105" s="631"/>
      <c r="P105" s="631"/>
      <c r="Q105" s="631"/>
      <c r="R105" s="631"/>
      <c r="S105" s="631"/>
      <c r="T105" s="631"/>
      <c r="U105" s="631"/>
      <c r="V105" s="631"/>
      <c r="W105" s="631"/>
      <c r="X105" s="631"/>
      <c r="Y105" s="631"/>
    </row>
    <row r="106" spans="1:25" ht="18" customHeight="1">
      <c r="A106" s="631"/>
      <c r="B106" s="631"/>
      <c r="C106" s="631"/>
      <c r="D106" s="631"/>
      <c r="E106" s="631"/>
      <c r="F106" s="631"/>
      <c r="G106" s="631"/>
      <c r="H106" s="631"/>
      <c r="I106" s="631"/>
      <c r="J106" s="631"/>
      <c r="K106" s="631"/>
      <c r="L106" s="631"/>
      <c r="M106" s="631"/>
      <c r="N106" s="631"/>
      <c r="O106" s="631"/>
      <c r="P106" s="631"/>
      <c r="Q106" s="631"/>
      <c r="R106" s="631"/>
      <c r="S106" s="631"/>
      <c r="T106" s="631"/>
      <c r="U106" s="631"/>
      <c r="V106" s="631"/>
      <c r="W106" s="631"/>
      <c r="X106" s="631"/>
      <c r="Y106" s="631"/>
    </row>
    <row r="107" spans="1:25" ht="18" customHeight="1">
      <c r="A107" s="631"/>
      <c r="B107" s="631"/>
      <c r="C107" s="631"/>
      <c r="D107" s="631"/>
      <c r="E107" s="631"/>
      <c r="F107" s="631"/>
      <c r="G107" s="631"/>
      <c r="H107" s="631"/>
      <c r="I107" s="631"/>
      <c r="J107" s="631"/>
      <c r="K107" s="631"/>
      <c r="L107" s="631"/>
      <c r="M107" s="631"/>
      <c r="N107" s="631"/>
      <c r="O107" s="631"/>
      <c r="P107" s="631"/>
      <c r="Q107" s="631"/>
      <c r="R107" s="631"/>
      <c r="S107" s="631"/>
      <c r="T107" s="631"/>
      <c r="U107" s="631"/>
      <c r="V107" s="631"/>
      <c r="W107" s="631"/>
      <c r="X107" s="631"/>
      <c r="Y107" s="631"/>
    </row>
    <row r="108" spans="1:25" ht="18" customHeight="1">
      <c r="A108" s="631"/>
      <c r="B108" s="631"/>
      <c r="C108" s="631"/>
      <c r="D108" s="631"/>
      <c r="E108" s="631"/>
      <c r="F108" s="631"/>
      <c r="G108" s="631"/>
      <c r="H108" s="631"/>
      <c r="I108" s="631"/>
      <c r="J108" s="631"/>
      <c r="K108" s="631"/>
      <c r="L108" s="631"/>
      <c r="M108" s="631"/>
      <c r="N108" s="631"/>
      <c r="O108" s="631"/>
      <c r="P108" s="631"/>
      <c r="Q108" s="631"/>
      <c r="R108" s="631"/>
      <c r="S108" s="631"/>
      <c r="T108" s="631"/>
      <c r="U108" s="631"/>
      <c r="V108" s="631"/>
      <c r="W108" s="631"/>
      <c r="X108" s="631"/>
      <c r="Y108" s="631"/>
    </row>
    <row r="109" spans="1:25" ht="18" customHeight="1">
      <c r="A109" s="631"/>
      <c r="B109" s="631"/>
      <c r="C109" s="631"/>
      <c r="D109" s="631"/>
      <c r="E109" s="631"/>
      <c r="F109" s="631"/>
      <c r="G109" s="631"/>
      <c r="H109" s="631"/>
      <c r="I109" s="631"/>
      <c r="J109" s="631"/>
      <c r="K109" s="631"/>
      <c r="L109" s="631"/>
      <c r="M109" s="631"/>
      <c r="N109" s="631"/>
      <c r="O109" s="631"/>
      <c r="P109" s="631"/>
      <c r="Q109" s="631"/>
      <c r="R109" s="631"/>
      <c r="S109" s="631"/>
      <c r="T109" s="631"/>
      <c r="U109" s="631"/>
      <c r="V109" s="631"/>
      <c r="W109" s="631"/>
      <c r="X109" s="631"/>
      <c r="Y109" s="631"/>
    </row>
    <row r="110" spans="1:25" ht="18" customHeight="1">
      <c r="A110" s="631"/>
      <c r="B110" s="631"/>
      <c r="C110" s="631"/>
      <c r="D110" s="631"/>
      <c r="E110" s="631"/>
      <c r="F110" s="631"/>
      <c r="G110" s="631"/>
      <c r="H110" s="631"/>
      <c r="I110" s="631"/>
      <c r="J110" s="631"/>
      <c r="K110" s="631"/>
      <c r="L110" s="631"/>
      <c r="M110" s="631"/>
      <c r="N110" s="631"/>
      <c r="O110" s="631"/>
      <c r="P110" s="631"/>
      <c r="Q110" s="631"/>
      <c r="R110" s="631"/>
      <c r="S110" s="631"/>
      <c r="T110" s="631"/>
      <c r="U110" s="631"/>
      <c r="V110" s="631"/>
      <c r="W110" s="631"/>
      <c r="X110" s="631"/>
      <c r="Y110" s="631"/>
    </row>
    <row r="111" spans="1:25" ht="18" customHeight="1">
      <c r="A111" s="631"/>
      <c r="B111" s="631"/>
      <c r="C111" s="631"/>
      <c r="D111" s="631"/>
      <c r="E111" s="631"/>
      <c r="F111" s="631"/>
      <c r="G111" s="631"/>
      <c r="H111" s="631"/>
      <c r="I111" s="631"/>
      <c r="J111" s="631"/>
      <c r="K111" s="631"/>
      <c r="L111" s="631"/>
      <c r="M111" s="631"/>
      <c r="N111" s="631"/>
      <c r="O111" s="631"/>
      <c r="P111" s="631"/>
      <c r="Q111" s="631"/>
      <c r="R111" s="631"/>
      <c r="S111" s="631"/>
      <c r="T111" s="631"/>
      <c r="U111" s="631"/>
      <c r="V111" s="631"/>
      <c r="W111" s="631"/>
      <c r="X111" s="631"/>
      <c r="Y111" s="631"/>
    </row>
    <row r="112" spans="1:25" ht="18" customHeight="1">
      <c r="A112" s="631"/>
      <c r="B112" s="631"/>
      <c r="C112" s="631"/>
      <c r="D112" s="631"/>
      <c r="E112" s="631"/>
      <c r="F112" s="631"/>
      <c r="G112" s="631"/>
      <c r="H112" s="631"/>
      <c r="I112" s="631"/>
      <c r="J112" s="631"/>
      <c r="K112" s="631"/>
      <c r="L112" s="631"/>
      <c r="M112" s="631"/>
      <c r="N112" s="631"/>
      <c r="O112" s="631"/>
      <c r="P112" s="631"/>
      <c r="Q112" s="631"/>
      <c r="R112" s="631"/>
      <c r="S112" s="631"/>
      <c r="T112" s="631"/>
      <c r="U112" s="631"/>
      <c r="V112" s="631"/>
      <c r="W112" s="631"/>
      <c r="X112" s="631"/>
      <c r="Y112" s="631"/>
    </row>
    <row r="113" spans="1:25" ht="18" customHeight="1">
      <c r="A113" s="631"/>
      <c r="B113" s="631"/>
      <c r="C113" s="631"/>
      <c r="D113" s="631"/>
      <c r="E113" s="631"/>
      <c r="F113" s="631"/>
      <c r="G113" s="631"/>
      <c r="H113" s="631"/>
      <c r="I113" s="631"/>
      <c r="J113" s="631"/>
      <c r="K113" s="631"/>
      <c r="L113" s="631"/>
      <c r="M113" s="631"/>
      <c r="N113" s="631"/>
      <c r="O113" s="631"/>
      <c r="P113" s="631"/>
      <c r="Q113" s="631"/>
      <c r="R113" s="631"/>
      <c r="S113" s="631"/>
      <c r="T113" s="631"/>
      <c r="U113" s="631"/>
      <c r="V113" s="631"/>
      <c r="W113" s="631"/>
      <c r="X113" s="631"/>
      <c r="Y113" s="631"/>
    </row>
    <row r="114" spans="1:25" ht="18" customHeight="1">
      <c r="A114" s="631"/>
      <c r="B114" s="631"/>
      <c r="C114" s="631"/>
      <c r="D114" s="631"/>
      <c r="E114" s="631"/>
      <c r="F114" s="631"/>
      <c r="G114" s="631"/>
      <c r="H114" s="631"/>
      <c r="I114" s="631"/>
      <c r="J114" s="631"/>
      <c r="K114" s="631"/>
      <c r="L114" s="631"/>
      <c r="M114" s="631"/>
      <c r="N114" s="631"/>
      <c r="O114" s="631"/>
      <c r="P114" s="631"/>
      <c r="Q114" s="631"/>
      <c r="R114" s="631"/>
      <c r="S114" s="631"/>
      <c r="T114" s="631"/>
      <c r="U114" s="631"/>
      <c r="V114" s="631"/>
      <c r="W114" s="631"/>
      <c r="X114" s="631"/>
      <c r="Y114" s="631"/>
    </row>
    <row r="115" spans="1:25" ht="18" customHeight="1">
      <c r="A115" s="631"/>
      <c r="B115" s="631"/>
      <c r="C115" s="631"/>
      <c r="D115" s="631"/>
      <c r="E115" s="631"/>
      <c r="F115" s="631"/>
      <c r="G115" s="631"/>
      <c r="H115" s="631"/>
      <c r="I115" s="631"/>
      <c r="J115" s="631"/>
      <c r="K115" s="631"/>
      <c r="L115" s="631"/>
      <c r="M115" s="631"/>
      <c r="N115" s="631"/>
      <c r="O115" s="631"/>
      <c r="P115" s="631"/>
      <c r="Q115" s="631"/>
      <c r="R115" s="631"/>
      <c r="S115" s="631"/>
      <c r="T115" s="631"/>
      <c r="U115" s="631"/>
      <c r="V115" s="631"/>
      <c r="W115" s="631"/>
      <c r="X115" s="631"/>
      <c r="Y115" s="631"/>
    </row>
    <row r="116" spans="1:25" ht="18" customHeight="1">
      <c r="A116" s="631"/>
      <c r="B116" s="631"/>
      <c r="C116" s="631"/>
      <c r="D116" s="631"/>
      <c r="E116" s="631"/>
      <c r="F116" s="631"/>
      <c r="G116" s="631"/>
      <c r="H116" s="631"/>
      <c r="I116" s="631"/>
      <c r="J116" s="631"/>
      <c r="K116" s="631"/>
      <c r="L116" s="631"/>
      <c r="M116" s="631"/>
      <c r="N116" s="631"/>
      <c r="O116" s="631"/>
      <c r="P116" s="631"/>
      <c r="Q116" s="631"/>
      <c r="R116" s="631"/>
      <c r="S116" s="631"/>
      <c r="T116" s="631"/>
      <c r="U116" s="631"/>
      <c r="V116" s="631"/>
      <c r="W116" s="631"/>
      <c r="X116" s="631"/>
      <c r="Y116" s="631"/>
    </row>
    <row r="117" spans="1:25" ht="18" customHeight="1">
      <c r="A117" s="631"/>
      <c r="B117" s="631"/>
      <c r="C117" s="631"/>
      <c r="D117" s="631"/>
      <c r="E117" s="631"/>
      <c r="F117" s="631"/>
      <c r="G117" s="631"/>
      <c r="H117" s="631"/>
      <c r="I117" s="631"/>
      <c r="J117" s="631"/>
      <c r="K117" s="631"/>
      <c r="L117" s="631"/>
      <c r="M117" s="631"/>
      <c r="N117" s="631"/>
      <c r="O117" s="631"/>
      <c r="P117" s="631"/>
      <c r="Q117" s="631"/>
      <c r="R117" s="631"/>
      <c r="S117" s="631"/>
      <c r="T117" s="631"/>
      <c r="U117" s="631"/>
      <c r="V117" s="631"/>
      <c r="W117" s="631"/>
      <c r="X117" s="631"/>
      <c r="Y117" s="631"/>
    </row>
    <row r="118" spans="1:25" ht="18" customHeight="1">
      <c r="A118" s="631"/>
      <c r="B118" s="631"/>
      <c r="C118" s="631"/>
      <c r="D118" s="631"/>
      <c r="E118" s="631"/>
      <c r="F118" s="631"/>
      <c r="G118" s="631"/>
      <c r="H118" s="631"/>
      <c r="I118" s="631"/>
      <c r="J118" s="631"/>
      <c r="K118" s="631"/>
      <c r="L118" s="631"/>
      <c r="M118" s="631"/>
      <c r="N118" s="631"/>
      <c r="O118" s="631"/>
      <c r="P118" s="631"/>
      <c r="Q118" s="631"/>
      <c r="R118" s="631"/>
      <c r="S118" s="631"/>
      <c r="T118" s="631"/>
      <c r="U118" s="631"/>
      <c r="V118" s="631"/>
      <c r="W118" s="631"/>
      <c r="X118" s="631"/>
      <c r="Y118" s="631"/>
    </row>
    <row r="119" spans="1:25" ht="18" customHeight="1">
      <c r="A119" s="631"/>
      <c r="B119" s="631"/>
      <c r="C119" s="631"/>
      <c r="D119" s="631"/>
      <c r="E119" s="631"/>
      <c r="F119" s="631"/>
      <c r="G119" s="631"/>
      <c r="H119" s="631"/>
      <c r="I119" s="631"/>
      <c r="J119" s="631"/>
      <c r="K119" s="631"/>
      <c r="L119" s="631"/>
      <c r="M119" s="631"/>
      <c r="N119" s="631"/>
      <c r="O119" s="631"/>
      <c r="P119" s="631"/>
      <c r="Q119" s="631"/>
      <c r="R119" s="631"/>
      <c r="S119" s="631"/>
      <c r="T119" s="631"/>
      <c r="U119" s="631"/>
      <c r="V119" s="631"/>
      <c r="W119" s="631"/>
      <c r="X119" s="631"/>
      <c r="Y119" s="631"/>
    </row>
  </sheetData>
  <mergeCells count="17">
    <mergeCell ref="A1:D1"/>
    <mergeCell ref="A2:AD2"/>
    <mergeCell ref="I4:K4"/>
    <mergeCell ref="L4:Q4"/>
    <mergeCell ref="I5:K5"/>
    <mergeCell ref="L5:Q5"/>
    <mergeCell ref="W5:AC5"/>
    <mergeCell ref="I6:K6"/>
    <mergeCell ref="L6:Q6"/>
    <mergeCell ref="B13:D13"/>
    <mergeCell ref="E13:O13"/>
    <mergeCell ref="B14:D14"/>
    <mergeCell ref="C39:AC39"/>
    <mergeCell ref="B4:D6"/>
    <mergeCell ref="T4:V6"/>
    <mergeCell ref="B7:D10"/>
    <mergeCell ref="B11:D12"/>
  </mergeCells>
  <phoneticPr fontId="5" type="Hiragana"/>
  <hyperlinks>
    <hyperlink ref="AI6" location="'入力表(工事・業務）'!A1"/>
  </hyperlinks>
  <printOptions horizontalCentered="1"/>
  <pageMargins left="0.78749999999999998" right="0.196527777777778" top="0.98402777777777795" bottom="0.59027777777777801" header="0.511811023622047" footer="0.511811023622047"/>
  <pageSetup paperSize="9" fitToWidth="1" fitToHeight="1" orientation="portrait" usePrinterDefaults="1" horizontalDpi="300" verticalDpi="300" r:id="rId1"/>
  <drawing r:id="rId2"/>
  <legacyDrawing r:id="rId3"/>
  <mc:AlternateContent>
    <mc:Choice xmlns:x14="http://schemas.microsoft.com/office/spreadsheetml/2009/9/main" Requires="x14">
      <controls>
        <mc:AlternateContent>
          <mc:Choice Requires="x14">
            <control shapeId="2048" r:id="rId4" name="shape_0">
              <controlPr defaultSize="0" autoPict="0">
                <anchor moveWithCells="1" sizeWithCells="1">
                  <from xmlns:xdr="http://schemas.openxmlformats.org/drawingml/2006/spreadsheetDrawing">
                    <xdr:col>4</xdr:col>
                    <xdr:colOff>15240</xdr:colOff>
                    <xdr:row>4</xdr:row>
                    <xdr:rowOff>0</xdr:rowOff>
                  </from>
                  <to xmlns:xdr="http://schemas.openxmlformats.org/drawingml/2006/spreadsheetDrawing">
                    <xdr:col>5</xdr:col>
                    <xdr:colOff>15240</xdr:colOff>
                    <xdr:row>5</xdr:row>
                    <xdr:rowOff>0</xdr:rowOff>
                  </to>
                </anchor>
              </controlPr>
            </control>
          </mc:Choice>
        </mc:AlternateContent>
        <mc:AlternateContent>
          <mc:Choice Requires="x14">
            <control shapeId="2049" r:id="rId5" name="shape_0">
              <controlPr defaultSize="0" autoPict="0">
                <anchor moveWithCells="1" sizeWithCells="1">
                  <from xmlns:xdr="http://schemas.openxmlformats.org/drawingml/2006/spreadsheetDrawing">
                    <xdr:col>4</xdr:col>
                    <xdr:colOff>15240</xdr:colOff>
                    <xdr:row>3</xdr:row>
                    <xdr:rowOff>0</xdr:rowOff>
                  </from>
                  <to xmlns:xdr="http://schemas.openxmlformats.org/drawingml/2006/spreadsheetDrawing">
                    <xdr:col>5</xdr:col>
                    <xdr:colOff>15240</xdr:colOff>
                    <xdr:row>4</xdr:row>
                    <xdr:rowOff>0</xdr:rowOff>
                  </to>
                </anchor>
              </controlPr>
            </control>
          </mc:Choice>
        </mc:AlternateContent>
        <mc:AlternateContent>
          <mc:Choice Requires="x14">
            <control shapeId="2050" r:id="rId6" name="shape_0">
              <controlPr defaultSize="0" autoPict="0">
                <anchor moveWithCells="1" sizeWithCells="1">
                  <from xmlns:xdr="http://schemas.openxmlformats.org/drawingml/2006/spreadsheetDrawing">
                    <xdr:col>4</xdr:col>
                    <xdr:colOff>15240</xdr:colOff>
                    <xdr:row>6</xdr:row>
                    <xdr:rowOff>0</xdr:rowOff>
                  </from>
                  <to xmlns:xdr="http://schemas.openxmlformats.org/drawingml/2006/spreadsheetDrawing">
                    <xdr:col>5</xdr:col>
                    <xdr:colOff>15240</xdr:colOff>
                    <xdr:row>7</xdr:row>
                    <xdr:rowOff>0</xdr:rowOff>
                  </to>
                </anchor>
              </controlPr>
            </control>
          </mc:Choice>
        </mc:AlternateContent>
        <mc:AlternateContent>
          <mc:Choice Requires="x14">
            <control shapeId="2051" r:id="rId7" name="shape_0">
              <controlPr defaultSize="0" autoPict="0">
                <anchor moveWithCells="1" sizeWithCells="1">
                  <from xmlns:xdr="http://schemas.openxmlformats.org/drawingml/2006/spreadsheetDrawing">
                    <xdr:col>4</xdr:col>
                    <xdr:colOff>15240</xdr:colOff>
                    <xdr:row>7</xdr:row>
                    <xdr:rowOff>0</xdr:rowOff>
                  </from>
                  <to xmlns:xdr="http://schemas.openxmlformats.org/drawingml/2006/spreadsheetDrawing">
                    <xdr:col>5</xdr:col>
                    <xdr:colOff>15240</xdr:colOff>
                    <xdr:row>8</xdr:row>
                    <xdr:rowOff>0</xdr:rowOff>
                  </to>
                </anchor>
              </controlPr>
            </control>
          </mc:Choice>
        </mc:AlternateContent>
        <mc:AlternateContent>
          <mc:Choice Requires="x14">
            <control shapeId="2052" r:id="rId8" name="shape_0">
              <controlPr defaultSize="0" autoPict="0">
                <anchor moveWithCells="1" sizeWithCells="1">
                  <from xmlns:xdr="http://schemas.openxmlformats.org/drawingml/2006/spreadsheetDrawing">
                    <xdr:col>4</xdr:col>
                    <xdr:colOff>15240</xdr:colOff>
                    <xdr:row>6</xdr:row>
                    <xdr:rowOff>0</xdr:rowOff>
                  </from>
                  <to xmlns:xdr="http://schemas.openxmlformats.org/drawingml/2006/spreadsheetDrawing">
                    <xdr:col>5</xdr:col>
                    <xdr:colOff>15240</xdr:colOff>
                    <xdr:row>7</xdr:row>
                    <xdr:rowOff>0</xdr:rowOff>
                  </to>
                </anchor>
              </controlPr>
            </control>
          </mc:Choice>
        </mc:AlternateContent>
        <mc:AlternateContent>
          <mc:Choice Requires="x14">
            <control shapeId="2053" r:id="rId9" name="shape_0">
              <controlPr defaultSize="0" autoPict="0">
                <anchor moveWithCells="1" sizeWithCells="1">
                  <from xmlns:xdr="http://schemas.openxmlformats.org/drawingml/2006/spreadsheetDrawing">
                    <xdr:col>4</xdr:col>
                    <xdr:colOff>15240</xdr:colOff>
                    <xdr:row>8</xdr:row>
                    <xdr:rowOff>0</xdr:rowOff>
                  </from>
                  <to xmlns:xdr="http://schemas.openxmlformats.org/drawingml/2006/spreadsheetDrawing">
                    <xdr:col>5</xdr:col>
                    <xdr:colOff>15240</xdr:colOff>
                    <xdr:row>9</xdr:row>
                    <xdr:rowOff>0</xdr:rowOff>
                  </to>
                </anchor>
              </controlPr>
            </control>
          </mc:Choice>
        </mc:AlternateContent>
        <mc:AlternateContent>
          <mc:Choice Requires="x14">
            <control shapeId="2054" r:id="rId10" name="shape_0">
              <controlPr defaultSize="0" autoPict="0">
                <anchor moveWithCells="1" sizeWithCells="1">
                  <from xmlns:xdr="http://schemas.openxmlformats.org/drawingml/2006/spreadsheetDrawing">
                    <xdr:col>4</xdr:col>
                    <xdr:colOff>15240</xdr:colOff>
                    <xdr:row>7</xdr:row>
                    <xdr:rowOff>0</xdr:rowOff>
                  </from>
                  <to xmlns:xdr="http://schemas.openxmlformats.org/drawingml/2006/spreadsheetDrawing">
                    <xdr:col>5</xdr:col>
                    <xdr:colOff>15240</xdr:colOff>
                    <xdr:row>8</xdr:row>
                    <xdr:rowOff>0</xdr:rowOff>
                  </to>
                </anchor>
              </controlPr>
            </control>
          </mc:Choice>
        </mc:AlternateContent>
        <mc:AlternateContent>
          <mc:Choice Requires="x14">
            <control shapeId="2055" r:id="rId11" name="shape_0">
              <controlPr defaultSize="0" autoPict="0">
                <anchor moveWithCells="1" sizeWithCells="1">
                  <from xmlns:xdr="http://schemas.openxmlformats.org/drawingml/2006/spreadsheetDrawing">
                    <xdr:col>4</xdr:col>
                    <xdr:colOff>15240</xdr:colOff>
                    <xdr:row>8</xdr:row>
                    <xdr:rowOff>0</xdr:rowOff>
                  </from>
                  <to xmlns:xdr="http://schemas.openxmlformats.org/drawingml/2006/spreadsheetDrawing">
                    <xdr:col>5</xdr:col>
                    <xdr:colOff>15240</xdr:colOff>
                    <xdr:row>9</xdr:row>
                    <xdr:rowOff>0</xdr:rowOff>
                  </to>
                </anchor>
              </controlPr>
            </control>
          </mc:Choice>
        </mc:AlternateContent>
        <mc:AlternateContent>
          <mc:Choice Requires="x14">
            <control shapeId="2056" r:id="rId12" name="shape_0">
              <controlPr defaultSize="0" autoPict="0">
                <anchor moveWithCells="1" sizeWithCells="1">
                  <from xmlns:xdr="http://schemas.openxmlformats.org/drawingml/2006/spreadsheetDrawing">
                    <xdr:col>4</xdr:col>
                    <xdr:colOff>15240</xdr:colOff>
                    <xdr:row>9</xdr:row>
                    <xdr:rowOff>0</xdr:rowOff>
                  </from>
                  <to xmlns:xdr="http://schemas.openxmlformats.org/drawingml/2006/spreadsheetDrawing">
                    <xdr:col>5</xdr:col>
                    <xdr:colOff>15240</xdr:colOff>
                    <xdr:row>10</xdr:row>
                    <xdr:rowOff>0</xdr:rowOff>
                  </to>
                </anchor>
              </controlPr>
            </control>
          </mc:Choice>
        </mc:AlternateContent>
        <mc:AlternateContent>
          <mc:Choice Requires="x14">
            <control shapeId="2057" r:id="rId13" name="shape_0">
              <controlPr defaultSize="0" autoPict="0">
                <anchor moveWithCells="1" sizeWithCells="1">
                  <from xmlns:xdr="http://schemas.openxmlformats.org/drawingml/2006/spreadsheetDrawing">
                    <xdr:col>4</xdr:col>
                    <xdr:colOff>15240</xdr:colOff>
                    <xdr:row>8</xdr:row>
                    <xdr:rowOff>0</xdr:rowOff>
                  </from>
                  <to xmlns:xdr="http://schemas.openxmlformats.org/drawingml/2006/spreadsheetDrawing">
                    <xdr:col>5</xdr:col>
                    <xdr:colOff>15240</xdr:colOff>
                    <xdr:row>9</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3366FF"/>
  </sheetPr>
  <dimension ref="A1:N40"/>
  <sheetViews>
    <sheetView view="pageBreakPreview" topLeftCell="A25" zoomScale="110" zoomScaleSheetLayoutView="110" workbookViewId="0">
      <selection activeCell="E32" sqref="E32:H32"/>
    </sheetView>
  </sheetViews>
  <sheetFormatPr defaultColWidth="9.00390625" defaultRowHeight="13.2"/>
  <cols>
    <col min="1" max="1" width="7.37890625" style="592" customWidth="1"/>
    <col min="2" max="2" width="2.25" style="592" customWidth="1"/>
    <col min="3" max="3" width="15.8671875" style="592" customWidth="1"/>
    <col min="4" max="4" width="3" style="592" customWidth="1"/>
    <col min="5" max="5" width="14.62890625" style="592" customWidth="1"/>
    <col min="6" max="7" width="9" style="592" customWidth="1"/>
    <col min="8" max="8" width="9.5" style="592" customWidth="1"/>
    <col min="9" max="9" width="9" style="592" customWidth="1"/>
    <col min="10" max="10" width="4.2578125" style="592" customWidth="1"/>
    <col min="11" max="11" width="2.75" style="592" customWidth="1"/>
    <col min="12" max="12" width="3.5" style="592" customWidth="1"/>
    <col min="13" max="13" width="9" style="592" customWidth="1"/>
    <col min="14" max="14" width="38" style="592" customWidth="1"/>
    <col min="15" max="16384" width="9" style="592" customWidth="1"/>
  </cols>
  <sheetData>
    <row r="1" spans="1:14">
      <c r="A1" s="128"/>
      <c r="B1" s="128"/>
      <c r="C1" s="128"/>
      <c r="D1" s="128"/>
      <c r="E1" s="128"/>
      <c r="F1" s="128"/>
      <c r="G1" s="606"/>
      <c r="H1" s="335">
        <f ca="1">NOW()</f>
        <v>45755.636255185185</v>
      </c>
      <c r="I1" s="335"/>
      <c r="J1" s="335"/>
      <c r="K1" s="335"/>
    </row>
    <row r="2" spans="1:14" ht="32.25" customHeight="1">
      <c r="A2" s="302"/>
      <c r="B2" s="311"/>
      <c r="C2" s="302"/>
      <c r="D2" s="302"/>
      <c r="E2" s="302"/>
      <c r="F2" s="302"/>
      <c r="G2" s="302"/>
      <c r="H2" s="302"/>
      <c r="I2" s="302"/>
      <c r="J2" s="302"/>
      <c r="K2" s="338"/>
    </row>
    <row r="3" spans="1:14" ht="16.2">
      <c r="A3" s="303" t="str">
        <f>'入力表(工事・業務）'!J4</f>
        <v>魚津市長</v>
      </c>
      <c r="B3" s="303"/>
      <c r="C3" s="126" t="str">
        <f>'入力表(工事・業務）'!J5</f>
        <v>村椿　　晃</v>
      </c>
      <c r="D3" s="126"/>
      <c r="E3" s="127" t="s">
        <v>475</v>
      </c>
      <c r="F3" s="302"/>
      <c r="G3" s="302"/>
      <c r="H3" s="302"/>
      <c r="I3" s="302"/>
      <c r="J3" s="302"/>
      <c r="K3" s="338"/>
    </row>
    <row r="4" spans="1:14">
      <c r="A4" s="302"/>
      <c r="B4" s="302"/>
      <c r="C4" s="302"/>
      <c r="D4" s="302"/>
      <c r="E4" s="302"/>
      <c r="F4" s="302"/>
      <c r="G4" s="302"/>
      <c r="H4" s="302"/>
      <c r="I4" s="302"/>
      <c r="J4" s="302"/>
      <c r="K4" s="338"/>
    </row>
    <row r="5" spans="1:14" ht="27.75" customHeight="1">
      <c r="A5" s="302"/>
      <c r="B5" s="302"/>
      <c r="C5" s="302"/>
      <c r="D5" s="302"/>
      <c r="E5" s="302"/>
      <c r="F5" s="302"/>
      <c r="G5" s="302"/>
      <c r="H5" s="302"/>
      <c r="I5" s="302"/>
      <c r="J5" s="302"/>
      <c r="K5" s="338"/>
      <c r="N5" s="173" t="s">
        <v>198</v>
      </c>
    </row>
    <row r="6" spans="1:14" ht="15" customHeight="1">
      <c r="A6" s="302"/>
      <c r="B6" s="302"/>
      <c r="C6" s="302"/>
      <c r="D6" s="302"/>
      <c r="E6" s="330" t="s">
        <v>88</v>
      </c>
      <c r="F6" s="127" t="s">
        <v>39</v>
      </c>
      <c r="G6" s="334" t="str">
        <f>'入力表(工事・業務）'!J7</f>
        <v>魚津市○○町○番○号</v>
      </c>
      <c r="H6" s="334"/>
      <c r="I6" s="334"/>
      <c r="J6" s="337"/>
      <c r="K6" s="338"/>
    </row>
    <row r="7" spans="1:14" ht="14.4">
      <c r="A7" s="302"/>
      <c r="B7" s="302"/>
      <c r="C7" s="302"/>
      <c r="D7" s="302"/>
      <c r="E7" s="127"/>
      <c r="F7" s="127"/>
      <c r="G7" s="334" t="str">
        <f>'入力表(工事・業務）'!J8</f>
        <v>株式会社　○○組</v>
      </c>
      <c r="H7" s="334"/>
      <c r="I7" s="334"/>
      <c r="J7" s="337"/>
      <c r="K7" s="338"/>
    </row>
    <row r="8" spans="1:14" ht="14.4">
      <c r="A8" s="302"/>
      <c r="B8" s="302"/>
      <c r="C8" s="302"/>
      <c r="D8" s="302"/>
      <c r="E8" s="127"/>
      <c r="F8" s="127" t="s">
        <v>67</v>
      </c>
      <c r="G8" s="334" t="str">
        <f>'入力表(工事・業務）'!J9</f>
        <v>代表取締役　○○○○</v>
      </c>
      <c r="H8" s="334"/>
      <c r="I8" s="334"/>
      <c r="J8" s="337"/>
      <c r="K8" s="338"/>
    </row>
    <row r="9" spans="1:14" ht="14.25" customHeight="1">
      <c r="A9" s="302"/>
      <c r="B9" s="302"/>
      <c r="C9" s="302"/>
      <c r="D9" s="302"/>
      <c r="E9" s="302"/>
      <c r="F9" s="302"/>
      <c r="G9" s="302"/>
      <c r="H9" s="302"/>
      <c r="I9" s="302"/>
      <c r="J9" s="302"/>
      <c r="K9" s="338"/>
    </row>
    <row r="10" spans="1:14" ht="14.25" customHeight="1">
      <c r="A10" s="302"/>
      <c r="B10" s="302"/>
      <c r="C10" s="302"/>
      <c r="D10" s="302"/>
      <c r="E10" s="302"/>
      <c r="F10" s="302"/>
      <c r="G10" s="302"/>
      <c r="H10" s="302"/>
      <c r="I10" s="302"/>
      <c r="J10" s="302"/>
      <c r="K10" s="338"/>
    </row>
    <row r="11" spans="1:14" ht="27" customHeight="1">
      <c r="A11" s="304" t="s">
        <v>209</v>
      </c>
      <c r="B11" s="304"/>
      <c r="C11" s="304"/>
      <c r="D11" s="304"/>
      <c r="E11" s="304"/>
      <c r="F11" s="304"/>
      <c r="G11" s="304"/>
      <c r="H11" s="304"/>
      <c r="I11" s="304"/>
      <c r="J11" s="304"/>
      <c r="K11" s="304"/>
    </row>
    <row r="12" spans="1:14" ht="21.75" customHeight="1">
      <c r="A12" s="305"/>
      <c r="B12" s="305"/>
      <c r="C12" s="305"/>
      <c r="D12" s="305"/>
      <c r="E12" s="305"/>
      <c r="F12" s="305"/>
      <c r="G12" s="305"/>
      <c r="H12" s="305"/>
      <c r="I12" s="305"/>
      <c r="J12" s="305"/>
      <c r="K12" s="305"/>
    </row>
    <row r="13" spans="1:14" ht="14.4">
      <c r="A13" s="302"/>
      <c r="B13" s="127"/>
      <c r="C13" s="127"/>
      <c r="D13" s="127"/>
      <c r="E13" s="127"/>
      <c r="F13" s="127"/>
      <c r="G13" s="127"/>
      <c r="H13" s="127"/>
      <c r="I13" s="127"/>
      <c r="J13" s="302"/>
      <c r="K13" s="338"/>
    </row>
    <row r="14" spans="1:14" s="593" customFormat="1" ht="39" customHeight="1">
      <c r="A14" s="663" t="str">
        <f>"　"&amp;IF('入力表(工事・業務）'!$E$11="",,TEXT('入力表(工事・業務）'!$E$11,"d")&amp;"付けで契約を締結した下記の工事について、工期延長の承認をお願いします。")</f>
        <v>　1付けで契約を締結した下記の工事について、工期延長の承認をお願いします。</v>
      </c>
      <c r="B14" s="663"/>
      <c r="C14" s="663"/>
      <c r="D14" s="663"/>
      <c r="E14" s="663"/>
      <c r="F14" s="663"/>
      <c r="G14" s="663"/>
      <c r="H14" s="663"/>
      <c r="I14" s="663"/>
      <c r="J14" s="663"/>
      <c r="K14" s="663"/>
    </row>
    <row r="15" spans="1:14" s="593" customFormat="1" ht="14.4">
      <c r="A15" s="664"/>
      <c r="B15" s="664"/>
      <c r="C15" s="664"/>
      <c r="D15" s="664"/>
      <c r="E15" s="664"/>
      <c r="F15" s="664"/>
      <c r="G15" s="664"/>
      <c r="H15" s="664"/>
      <c r="I15" s="664"/>
      <c r="J15" s="664"/>
      <c r="K15" s="664"/>
    </row>
    <row r="16" spans="1:14" s="593" customFormat="1" ht="13.5" customHeight="1">
      <c r="A16" s="308" t="s">
        <v>200</v>
      </c>
      <c r="B16" s="308"/>
      <c r="C16" s="308"/>
      <c r="D16" s="308"/>
      <c r="E16" s="308"/>
      <c r="F16" s="308"/>
      <c r="G16" s="308"/>
      <c r="H16" s="308"/>
      <c r="I16" s="308"/>
      <c r="J16" s="308"/>
      <c r="K16" s="308"/>
    </row>
    <row r="17" spans="1:12" s="593" customFormat="1" ht="13.5" customHeight="1">
      <c r="A17" s="308"/>
      <c r="B17" s="308"/>
      <c r="C17" s="308"/>
      <c r="D17" s="308"/>
      <c r="E17" s="308"/>
      <c r="F17" s="308"/>
      <c r="G17" s="308"/>
      <c r="H17" s="308"/>
      <c r="I17" s="308"/>
      <c r="J17" s="308"/>
      <c r="K17" s="308"/>
    </row>
    <row r="18" spans="1:12" s="593" customFormat="1" ht="14.4">
      <c r="A18" s="127"/>
      <c r="B18" s="312"/>
      <c r="C18" s="312"/>
      <c r="D18" s="312"/>
      <c r="E18" s="312"/>
      <c r="F18" s="127"/>
      <c r="G18" s="127"/>
      <c r="H18" s="127"/>
      <c r="I18" s="127"/>
      <c r="J18" s="127"/>
      <c r="K18" s="339"/>
    </row>
    <row r="19" spans="1:12" s="593" customFormat="1" ht="14.4">
      <c r="A19" s="127"/>
      <c r="B19" s="312"/>
      <c r="C19" s="312"/>
      <c r="D19" s="312"/>
      <c r="E19" s="312"/>
      <c r="F19" s="127"/>
      <c r="G19" s="127"/>
      <c r="H19" s="127"/>
      <c r="I19" s="127"/>
      <c r="J19" s="127"/>
      <c r="K19" s="339"/>
    </row>
    <row r="20" spans="1:12" s="593" customFormat="1" ht="21" customHeight="1">
      <c r="A20" s="127"/>
      <c r="B20" s="127"/>
      <c r="C20" s="127"/>
      <c r="D20" s="127"/>
      <c r="E20" s="321" t="str">
        <f>'入力表(工事・業務）'!E6</f>
        <v>魚津市庁舎整備事業</v>
      </c>
      <c r="F20" s="321"/>
      <c r="G20" s="321"/>
      <c r="H20" s="321"/>
      <c r="I20" s="321"/>
      <c r="J20" s="321"/>
      <c r="K20" s="127"/>
      <c r="L20" s="123"/>
    </row>
    <row r="21" spans="1:12" s="593" customFormat="1" ht="18" customHeight="1">
      <c r="A21" s="309" t="s">
        <v>251</v>
      </c>
      <c r="B21" s="309"/>
      <c r="C21" s="322" t="s">
        <v>478</v>
      </c>
      <c r="D21" s="322"/>
      <c r="E21" s="321" t="str">
        <f>'入力表(工事・業務）'!E7</f>
        <v>○○○○○○○○工事</v>
      </c>
      <c r="F21" s="321"/>
      <c r="G21" s="321"/>
      <c r="H21" s="321"/>
      <c r="I21" s="321"/>
      <c r="J21" s="321"/>
      <c r="K21" s="127"/>
      <c r="L21" s="123"/>
    </row>
    <row r="22" spans="1:12" s="593" customFormat="1" ht="21" customHeight="1">
      <c r="A22" s="127"/>
      <c r="B22" s="127"/>
      <c r="C22" s="322"/>
      <c r="D22" s="322"/>
      <c r="E22" s="309"/>
      <c r="F22" s="331"/>
      <c r="G22" s="331"/>
      <c r="H22" s="331"/>
      <c r="I22" s="331"/>
      <c r="J22" s="331"/>
      <c r="K22" s="127"/>
      <c r="L22" s="123"/>
    </row>
    <row r="23" spans="1:12" s="593" customFormat="1" ht="21" customHeight="1">
      <c r="A23" s="309" t="s">
        <v>243</v>
      </c>
      <c r="B23" s="309"/>
      <c r="C23" s="322" t="s">
        <v>505</v>
      </c>
      <c r="D23" s="322"/>
      <c r="E23" s="312" t="s">
        <v>149</v>
      </c>
      <c r="F23" s="309" t="str">
        <f>'入力表(工事・業務）'!E8</f>
        <v>○○○○○</v>
      </c>
      <c r="G23" s="303" t="s">
        <v>202</v>
      </c>
      <c r="H23" s="303"/>
      <c r="I23" s="303"/>
      <c r="J23" s="303"/>
      <c r="K23" s="127"/>
      <c r="L23" s="123"/>
    </row>
    <row r="24" spans="1:12" s="593" customFormat="1" ht="21" customHeight="1">
      <c r="A24" s="127"/>
      <c r="B24" s="127"/>
      <c r="C24" s="322"/>
      <c r="D24" s="322"/>
      <c r="E24" s="309"/>
      <c r="F24" s="312"/>
      <c r="G24" s="312"/>
      <c r="H24" s="312"/>
      <c r="I24" s="312"/>
      <c r="J24" s="312"/>
      <c r="K24" s="127"/>
      <c r="L24" s="123"/>
    </row>
    <row r="25" spans="1:12" s="593" customFormat="1" ht="21" customHeight="1">
      <c r="A25" s="309" t="s">
        <v>193</v>
      </c>
      <c r="B25" s="309"/>
      <c r="C25" s="322" t="s">
        <v>33</v>
      </c>
      <c r="D25" s="322"/>
      <c r="E25" s="679">
        <f>'入力表(工事・業務）'!E10</f>
        <v>20000000</v>
      </c>
      <c r="F25" s="679"/>
      <c r="G25" s="679"/>
      <c r="H25" s="679"/>
      <c r="I25" s="336"/>
      <c r="J25" s="336"/>
      <c r="K25" s="127"/>
      <c r="L25" s="123"/>
    </row>
    <row r="26" spans="1:12" s="593" customFormat="1" ht="21" customHeight="1">
      <c r="A26" s="309"/>
      <c r="B26" s="127"/>
      <c r="C26" s="127"/>
      <c r="D26" s="127"/>
      <c r="E26" s="127"/>
      <c r="F26" s="127"/>
      <c r="G26" s="127"/>
      <c r="H26" s="127"/>
      <c r="I26" s="127"/>
      <c r="J26" s="127"/>
      <c r="K26" s="339"/>
    </row>
    <row r="27" spans="1:12" s="594" customFormat="1" ht="21" customHeight="1">
      <c r="A27" s="309" t="s">
        <v>199</v>
      </c>
      <c r="B27" s="312"/>
      <c r="C27" s="322" t="s">
        <v>372</v>
      </c>
      <c r="D27" s="312"/>
      <c r="E27" s="680" t="s">
        <v>506</v>
      </c>
      <c r="F27" s="682" t="str">
        <f>'入力表(工事・業務）'!E12</f>
        <v>令和７年６月２日</v>
      </c>
      <c r="G27" s="682"/>
      <c r="H27" s="682"/>
      <c r="I27" s="312"/>
      <c r="J27" s="312"/>
      <c r="K27" s="684"/>
    </row>
    <row r="28" spans="1:12" s="593" customFormat="1" ht="21" customHeight="1">
      <c r="A28" s="309"/>
      <c r="B28" s="667"/>
      <c r="C28" s="667"/>
      <c r="D28" s="669"/>
      <c r="E28" s="667" t="s">
        <v>507</v>
      </c>
      <c r="F28" s="683" t="str">
        <f>'入力表(工事・業務）'!E13</f>
        <v>令和８年３月31日</v>
      </c>
      <c r="G28" s="683"/>
      <c r="H28" s="683"/>
      <c r="I28" s="667"/>
      <c r="J28" s="667"/>
      <c r="K28" s="667"/>
    </row>
    <row r="29" spans="1:12" s="593" customFormat="1" ht="21" customHeight="1">
      <c r="A29" s="309"/>
      <c r="B29" s="668"/>
      <c r="C29" s="668"/>
      <c r="D29" s="668"/>
      <c r="E29" s="668"/>
      <c r="F29" s="668"/>
      <c r="G29" s="668"/>
      <c r="H29" s="668"/>
      <c r="I29" s="668"/>
      <c r="J29" s="668"/>
      <c r="K29" s="668"/>
    </row>
    <row r="30" spans="1:12" s="593" customFormat="1" ht="21" customHeight="1">
      <c r="A30" s="309" t="s">
        <v>255</v>
      </c>
      <c r="B30" s="669"/>
      <c r="C30" s="675" t="s">
        <v>508</v>
      </c>
      <c r="D30" s="675"/>
      <c r="E30" s="439" t="s">
        <v>168</v>
      </c>
      <c r="F30" s="439"/>
      <c r="G30" s="439"/>
      <c r="H30" s="439"/>
      <c r="I30" s="417"/>
      <c r="J30" s="417"/>
      <c r="K30" s="417"/>
    </row>
    <row r="31" spans="1:12" s="593" customFormat="1" ht="21" customHeight="1">
      <c r="A31" s="309"/>
      <c r="B31" s="669"/>
      <c r="C31" s="675"/>
      <c r="D31" s="670"/>
      <c r="E31" s="670"/>
      <c r="F31" s="670"/>
      <c r="G31" s="670"/>
      <c r="H31" s="670"/>
      <c r="I31" s="670"/>
      <c r="J31" s="670"/>
      <c r="K31" s="670"/>
    </row>
    <row r="32" spans="1:12" s="593" customFormat="1" ht="21" customHeight="1">
      <c r="A32" s="309" t="s">
        <v>256</v>
      </c>
      <c r="B32" s="670"/>
      <c r="C32" s="675" t="s">
        <v>510</v>
      </c>
      <c r="D32" s="675"/>
      <c r="E32" s="681" t="str">
        <f>'入力表(工事・業務）'!E14</f>
        <v>令和８年6月30日</v>
      </c>
      <c r="F32" s="681"/>
      <c r="G32" s="681"/>
      <c r="H32" s="681"/>
      <c r="I32" s="670"/>
      <c r="J32" s="670"/>
      <c r="K32" s="670"/>
    </row>
    <row r="33" spans="1:11" s="593" customFormat="1" ht="21" customHeight="1">
      <c r="A33" s="309"/>
      <c r="B33" s="671"/>
      <c r="C33" s="676"/>
      <c r="D33" s="671"/>
      <c r="E33" s="671"/>
      <c r="F33" s="671"/>
      <c r="G33" s="671"/>
      <c r="H33" s="671"/>
      <c r="I33" s="671"/>
      <c r="J33" s="671"/>
      <c r="K33" s="671"/>
    </row>
    <row r="34" spans="1:11" s="593" customFormat="1" ht="21" customHeight="1">
      <c r="A34" s="309" t="s">
        <v>153</v>
      </c>
      <c r="B34" s="672"/>
      <c r="C34" s="677" t="s">
        <v>512</v>
      </c>
      <c r="D34" s="677"/>
      <c r="E34" s="672"/>
      <c r="F34" s="672"/>
      <c r="G34" s="672"/>
      <c r="H34" s="672"/>
      <c r="I34" s="672"/>
      <c r="J34" s="672"/>
      <c r="K34" s="672"/>
    </row>
    <row r="35" spans="1:11" s="593" customFormat="1" ht="14.4">
      <c r="A35" s="665"/>
      <c r="B35" s="416"/>
      <c r="C35" s="678"/>
      <c r="D35" s="678"/>
      <c r="E35" s="678"/>
      <c r="F35" s="678"/>
      <c r="G35" s="678"/>
      <c r="H35" s="678"/>
      <c r="I35" s="678"/>
      <c r="J35" s="678"/>
      <c r="K35" s="678"/>
    </row>
    <row r="36" spans="1:11" s="662" customFormat="1" ht="15" customHeight="1">
      <c r="A36" s="666"/>
      <c r="B36" s="673"/>
      <c r="C36" s="678"/>
      <c r="D36" s="678"/>
      <c r="E36" s="678"/>
      <c r="F36" s="678"/>
      <c r="G36" s="678"/>
      <c r="H36" s="678"/>
      <c r="I36" s="678"/>
      <c r="J36" s="678"/>
      <c r="K36" s="678"/>
    </row>
    <row r="37" spans="1:11" s="662" customFormat="1" ht="18" customHeight="1">
      <c r="A37" s="666"/>
      <c r="B37" s="674"/>
      <c r="C37" s="678"/>
      <c r="D37" s="678"/>
      <c r="E37" s="678"/>
      <c r="F37" s="678"/>
      <c r="G37" s="678"/>
      <c r="H37" s="678"/>
      <c r="I37" s="678"/>
      <c r="J37" s="678"/>
      <c r="K37" s="678"/>
    </row>
    <row r="38" spans="1:11" s="662" customFormat="1" ht="18" customHeight="1">
      <c r="A38" s="666"/>
      <c r="B38" s="674"/>
      <c r="C38" s="678"/>
      <c r="D38" s="678"/>
      <c r="E38" s="678"/>
      <c r="F38" s="678"/>
      <c r="G38" s="678"/>
      <c r="H38" s="678"/>
      <c r="I38" s="678"/>
      <c r="J38" s="678"/>
      <c r="K38" s="678"/>
    </row>
    <row r="39" spans="1:11" s="662" customFormat="1" ht="18" customHeight="1">
      <c r="A39" s="666"/>
      <c r="B39" s="674"/>
      <c r="C39" s="678"/>
      <c r="D39" s="678"/>
      <c r="E39" s="678"/>
      <c r="F39" s="678"/>
      <c r="G39" s="678"/>
      <c r="H39" s="678"/>
      <c r="I39" s="678"/>
      <c r="J39" s="678"/>
      <c r="K39" s="678"/>
    </row>
    <row r="40" spans="1:11" s="662" customFormat="1" ht="18" customHeight="1">
      <c r="A40" s="666"/>
      <c r="B40" s="674"/>
      <c r="C40" s="678"/>
      <c r="D40" s="678"/>
      <c r="E40" s="678"/>
      <c r="F40" s="678"/>
      <c r="G40" s="678"/>
      <c r="H40" s="678"/>
      <c r="I40" s="678"/>
      <c r="J40" s="678"/>
      <c r="K40" s="678"/>
    </row>
  </sheetData>
  <mergeCells count="30">
    <mergeCell ref="H1:K1"/>
    <mergeCell ref="A3:B3"/>
    <mergeCell ref="C3:D3"/>
    <mergeCell ref="G6:I6"/>
    <mergeCell ref="G7:I7"/>
    <mergeCell ref="G8:I8"/>
    <mergeCell ref="A11:K11"/>
    <mergeCell ref="A14:K14"/>
    <mergeCell ref="E20:J20"/>
    <mergeCell ref="E21:J21"/>
    <mergeCell ref="F22:J22"/>
    <mergeCell ref="G23:H23"/>
    <mergeCell ref="I23:J23"/>
    <mergeCell ref="E25:H25"/>
    <mergeCell ref="F27:H27"/>
    <mergeCell ref="B28:C28"/>
    <mergeCell ref="F28:H28"/>
    <mergeCell ref="I28:K28"/>
    <mergeCell ref="B29:C29"/>
    <mergeCell ref="D29:E29"/>
    <mergeCell ref="F29:H29"/>
    <mergeCell ref="I29:K29"/>
    <mergeCell ref="C30:D30"/>
    <mergeCell ref="E30:H30"/>
    <mergeCell ref="C32:D32"/>
    <mergeCell ref="E32:H32"/>
    <mergeCell ref="C34:D34"/>
    <mergeCell ref="J6:J8"/>
    <mergeCell ref="A16:K17"/>
    <mergeCell ref="C35:K40"/>
  </mergeCells>
  <phoneticPr fontId="5" type="Hiragana"/>
  <hyperlinks>
    <hyperlink ref="N5" location="'入力表(工事・業務）'!A1"/>
  </hyperlinks>
  <pageMargins left="0.74791666666666701" right="0.74791666666666701" top="0.98402777777777795" bottom="0.98402777777777795" header="0.51180555555555596" footer="0.511811023622047"/>
  <pageSetup paperSize="9" fitToWidth="1" fitToHeight="1" orientation="portrait" usePrinterDefaults="1" horizontalDpi="300" verticalDpi="300" r:id="rId1"/>
  <headerFooter>
    <oddHeader>&amp;L　様式第26号（第25条関係）</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3366FF"/>
  </sheetPr>
  <dimension ref="A1:T25"/>
  <sheetViews>
    <sheetView view="pageBreakPreview" zoomScale="110" zoomScaleSheetLayoutView="110" workbookViewId="0">
      <selection activeCell="Q3" sqref="Q3:T4"/>
    </sheetView>
  </sheetViews>
  <sheetFormatPr defaultColWidth="9.00390625" defaultRowHeight="13.2"/>
  <cols>
    <col min="1" max="2" width="9" style="592" customWidth="1"/>
    <col min="3" max="3" width="10.7578125" style="592" customWidth="1"/>
    <col min="4" max="6" width="10.62890625" style="592" customWidth="1"/>
    <col min="7" max="14" width="10.8671875" style="592" customWidth="1"/>
    <col min="15" max="16384" width="9" style="592" customWidth="1"/>
  </cols>
  <sheetData>
    <row r="1" spans="1:20" ht="32.25" customHeight="1">
      <c r="A1" s="685" t="s">
        <v>513</v>
      </c>
      <c r="B1" s="685"/>
      <c r="C1" s="685"/>
      <c r="D1" s="685"/>
      <c r="E1" s="685"/>
      <c r="F1" s="685"/>
      <c r="G1" s="685"/>
      <c r="H1" s="685"/>
      <c r="I1" s="685"/>
      <c r="J1" s="685"/>
      <c r="K1" s="685"/>
      <c r="L1" s="685"/>
      <c r="M1" s="685"/>
      <c r="N1" s="685"/>
    </row>
    <row r="2" spans="1:20" ht="18" customHeight="1">
      <c r="L2" s="700" t="s">
        <v>340</v>
      </c>
      <c r="M2" s="700"/>
      <c r="N2" s="700"/>
    </row>
    <row r="3" spans="1:20" ht="27" customHeight="1">
      <c r="A3" s="686" t="s">
        <v>514</v>
      </c>
      <c r="B3" s="686"/>
      <c r="C3" s="686" t="s">
        <v>157</v>
      </c>
      <c r="D3" s="686"/>
      <c r="E3" s="687" t="s">
        <v>218</v>
      </c>
      <c r="F3" s="687"/>
      <c r="G3" s="687"/>
      <c r="H3" s="687"/>
      <c r="I3" s="687"/>
      <c r="J3" s="687"/>
      <c r="K3" s="687"/>
      <c r="L3" s="687"/>
      <c r="M3" s="687"/>
      <c r="N3" s="687"/>
      <c r="Q3" s="701" t="s">
        <v>198</v>
      </c>
      <c r="R3" s="701"/>
      <c r="S3" s="701"/>
      <c r="T3" s="701"/>
    </row>
    <row r="4" spans="1:20" ht="13.5" customHeight="1">
      <c r="A4" s="686" t="s">
        <v>404</v>
      </c>
      <c r="B4" s="686"/>
      <c r="C4" s="691" t="s">
        <v>516</v>
      </c>
      <c r="D4" s="691"/>
      <c r="E4" s="691" t="s">
        <v>517</v>
      </c>
      <c r="F4" s="689" t="s">
        <v>398</v>
      </c>
      <c r="G4" s="691"/>
      <c r="H4" s="689"/>
      <c r="I4" s="691"/>
      <c r="J4" s="689"/>
      <c r="K4" s="691"/>
      <c r="L4" s="689"/>
      <c r="M4" s="691"/>
      <c r="N4" s="689"/>
      <c r="Q4" s="701"/>
      <c r="R4" s="701"/>
      <c r="S4" s="701"/>
      <c r="T4" s="701"/>
    </row>
    <row r="5" spans="1:20">
      <c r="A5" s="686"/>
      <c r="B5" s="686"/>
      <c r="C5" s="686" t="s">
        <v>235</v>
      </c>
      <c r="D5" s="686" t="s">
        <v>280</v>
      </c>
      <c r="E5" s="686" t="s">
        <v>298</v>
      </c>
      <c r="F5" s="687" t="s">
        <v>518</v>
      </c>
      <c r="G5" s="686"/>
      <c r="H5" s="687"/>
      <c r="I5" s="686"/>
      <c r="J5" s="687"/>
      <c r="K5" s="686"/>
      <c r="L5" s="687"/>
      <c r="M5" s="686"/>
      <c r="N5" s="687"/>
    </row>
    <row r="6" spans="1:20" ht="15" customHeight="1">
      <c r="A6" s="687" t="s">
        <v>469</v>
      </c>
      <c r="B6" s="687"/>
      <c r="C6" s="692" t="s">
        <v>519</v>
      </c>
      <c r="D6" s="692" t="s">
        <v>519</v>
      </c>
      <c r="E6" s="692" t="s">
        <v>427</v>
      </c>
      <c r="F6" s="696" t="s">
        <v>427</v>
      </c>
      <c r="G6" s="692"/>
      <c r="H6" s="696"/>
      <c r="I6" s="692"/>
      <c r="J6" s="696"/>
      <c r="K6" s="692"/>
      <c r="L6" s="696"/>
      <c r="M6" s="692"/>
      <c r="N6" s="696"/>
    </row>
    <row r="7" spans="1:20" ht="19.5" customHeight="1">
      <c r="A7" s="687"/>
      <c r="B7" s="687"/>
      <c r="C7" s="693">
        <v>10.5</v>
      </c>
      <c r="D7" s="693">
        <v>20.3</v>
      </c>
      <c r="E7" s="693">
        <v>200</v>
      </c>
      <c r="F7" s="697">
        <v>100</v>
      </c>
      <c r="G7" s="693"/>
      <c r="H7" s="697"/>
      <c r="I7" s="693"/>
      <c r="J7" s="697"/>
      <c r="K7" s="693"/>
      <c r="L7" s="697"/>
      <c r="M7" s="693"/>
      <c r="N7" s="697"/>
    </row>
    <row r="8" spans="1:20" ht="27" customHeight="1">
      <c r="A8" s="686" t="s">
        <v>511</v>
      </c>
      <c r="B8" s="686"/>
      <c r="C8" s="694">
        <v>10.4</v>
      </c>
      <c r="D8" s="694">
        <v>20.5</v>
      </c>
      <c r="E8" s="694">
        <v>201.5</v>
      </c>
      <c r="F8" s="698">
        <v>103.8</v>
      </c>
      <c r="G8" s="694"/>
      <c r="H8" s="698"/>
      <c r="I8" s="694"/>
      <c r="J8" s="698"/>
      <c r="K8" s="694"/>
      <c r="L8" s="698"/>
      <c r="M8" s="694"/>
      <c r="N8" s="698"/>
    </row>
    <row r="9" spans="1:20" ht="27" customHeight="1">
      <c r="A9" s="688" t="s">
        <v>187</v>
      </c>
      <c r="B9" s="688"/>
      <c r="C9" s="695">
        <f>C8-C7</f>
        <v>-9.9999999999999603e-002</v>
      </c>
      <c r="D9" s="695">
        <f>D8-D7</f>
        <v>0.19999999999999901</v>
      </c>
      <c r="E9" s="695">
        <f>E8-E7</f>
        <v>1.5</v>
      </c>
      <c r="F9" s="699">
        <f>F8-F7</f>
        <v>3.8</v>
      </c>
      <c r="G9" s="695"/>
      <c r="H9" s="699"/>
      <c r="I9" s="695"/>
      <c r="J9" s="699"/>
      <c r="K9" s="695"/>
      <c r="L9" s="699"/>
      <c r="M9" s="695"/>
      <c r="N9" s="699"/>
    </row>
    <row r="11" spans="1:20" ht="27" customHeight="1">
      <c r="A11" s="689" t="s">
        <v>514</v>
      </c>
      <c r="B11" s="689"/>
      <c r="C11" s="686"/>
      <c r="D11" s="686"/>
      <c r="E11" s="687"/>
      <c r="F11" s="687"/>
      <c r="G11" s="687"/>
      <c r="H11" s="687"/>
      <c r="I11" s="687"/>
      <c r="J11" s="687"/>
      <c r="K11" s="687"/>
      <c r="L11" s="687"/>
      <c r="M11" s="687"/>
      <c r="N11" s="687"/>
    </row>
    <row r="12" spans="1:20">
      <c r="A12" s="687" t="s">
        <v>404</v>
      </c>
      <c r="B12" s="687"/>
      <c r="C12" s="691"/>
      <c r="D12" s="691"/>
      <c r="E12" s="691"/>
      <c r="F12" s="689"/>
      <c r="G12" s="691"/>
      <c r="H12" s="689"/>
      <c r="I12" s="691"/>
      <c r="J12" s="689"/>
      <c r="K12" s="691"/>
      <c r="L12" s="689"/>
      <c r="M12" s="691"/>
      <c r="N12" s="689"/>
    </row>
    <row r="13" spans="1:20">
      <c r="A13" s="687"/>
      <c r="B13" s="687"/>
      <c r="C13" s="686"/>
      <c r="D13" s="686"/>
      <c r="E13" s="686"/>
      <c r="F13" s="687"/>
      <c r="G13" s="686"/>
      <c r="H13" s="687"/>
      <c r="I13" s="686"/>
      <c r="J13" s="687"/>
      <c r="K13" s="686"/>
      <c r="L13" s="687"/>
      <c r="M13" s="686"/>
      <c r="N13" s="687"/>
    </row>
    <row r="14" spans="1:20" ht="15" customHeight="1">
      <c r="A14" s="687" t="s">
        <v>469</v>
      </c>
      <c r="B14" s="687"/>
      <c r="C14" s="692"/>
      <c r="D14" s="692"/>
      <c r="E14" s="692"/>
      <c r="F14" s="696"/>
      <c r="G14" s="692"/>
      <c r="H14" s="696"/>
      <c r="I14" s="692"/>
      <c r="J14" s="696"/>
      <c r="K14" s="692"/>
      <c r="L14" s="696"/>
      <c r="M14" s="692"/>
      <c r="N14" s="696"/>
    </row>
    <row r="15" spans="1:20" ht="20.25" customHeight="1">
      <c r="A15" s="687"/>
      <c r="B15" s="687"/>
      <c r="C15" s="693"/>
      <c r="D15" s="693"/>
      <c r="E15" s="693"/>
      <c r="F15" s="697"/>
      <c r="G15" s="693"/>
      <c r="H15" s="697"/>
      <c r="I15" s="693"/>
      <c r="J15" s="697"/>
      <c r="K15" s="693"/>
      <c r="L15" s="697"/>
      <c r="M15" s="693"/>
      <c r="N15" s="697"/>
    </row>
    <row r="16" spans="1:20" ht="27" customHeight="1">
      <c r="A16" s="687" t="s">
        <v>511</v>
      </c>
      <c r="B16" s="687"/>
      <c r="C16" s="694"/>
      <c r="D16" s="694"/>
      <c r="E16" s="694"/>
      <c r="F16" s="698"/>
      <c r="G16" s="694"/>
      <c r="H16" s="698"/>
      <c r="I16" s="694"/>
      <c r="J16" s="698"/>
      <c r="K16" s="694"/>
      <c r="L16" s="698"/>
      <c r="M16" s="694"/>
      <c r="N16" s="698"/>
    </row>
    <row r="17" spans="1:14" ht="25.5" customHeight="1">
      <c r="A17" s="690" t="s">
        <v>187</v>
      </c>
      <c r="B17" s="690"/>
      <c r="C17" s="695">
        <f t="shared" ref="C17:N17" si="0">C15-C16</f>
        <v>0</v>
      </c>
      <c r="D17" s="695">
        <f t="shared" si="0"/>
        <v>0</v>
      </c>
      <c r="E17" s="695">
        <f t="shared" si="0"/>
        <v>0</v>
      </c>
      <c r="F17" s="695">
        <f t="shared" si="0"/>
        <v>0</v>
      </c>
      <c r="G17" s="695">
        <f t="shared" si="0"/>
        <v>0</v>
      </c>
      <c r="H17" s="695">
        <f t="shared" si="0"/>
        <v>0</v>
      </c>
      <c r="I17" s="695">
        <f t="shared" si="0"/>
        <v>0</v>
      </c>
      <c r="J17" s="695">
        <f t="shared" si="0"/>
        <v>0</v>
      </c>
      <c r="K17" s="695">
        <f t="shared" si="0"/>
        <v>0</v>
      </c>
      <c r="L17" s="695">
        <f t="shared" si="0"/>
        <v>0</v>
      </c>
      <c r="M17" s="695">
        <f t="shared" si="0"/>
        <v>0</v>
      </c>
      <c r="N17" s="699">
        <f t="shared" si="0"/>
        <v>0</v>
      </c>
    </row>
    <row r="19" spans="1:14" ht="27" customHeight="1">
      <c r="A19" s="689" t="s">
        <v>514</v>
      </c>
      <c r="B19" s="689"/>
      <c r="C19" s="686"/>
      <c r="D19" s="686"/>
      <c r="E19" s="687"/>
      <c r="F19" s="687"/>
      <c r="G19" s="687"/>
      <c r="H19" s="687"/>
      <c r="I19" s="687"/>
      <c r="J19" s="687"/>
      <c r="K19" s="687"/>
      <c r="L19" s="687"/>
      <c r="M19" s="687"/>
      <c r="N19" s="687"/>
    </row>
    <row r="20" spans="1:14">
      <c r="A20" s="687" t="s">
        <v>404</v>
      </c>
      <c r="B20" s="687"/>
      <c r="C20" s="691"/>
      <c r="D20" s="691"/>
      <c r="E20" s="691"/>
      <c r="F20" s="689"/>
      <c r="G20" s="691"/>
      <c r="H20" s="689"/>
      <c r="I20" s="691"/>
      <c r="J20" s="689"/>
      <c r="K20" s="691"/>
      <c r="L20" s="689"/>
      <c r="M20" s="691"/>
      <c r="N20" s="689"/>
    </row>
    <row r="21" spans="1:14">
      <c r="A21" s="687"/>
      <c r="B21" s="687"/>
      <c r="C21" s="686"/>
      <c r="D21" s="686"/>
      <c r="E21" s="686"/>
      <c r="F21" s="687"/>
      <c r="G21" s="686"/>
      <c r="H21" s="687"/>
      <c r="I21" s="686"/>
      <c r="J21" s="687"/>
      <c r="K21" s="686"/>
      <c r="L21" s="687"/>
      <c r="M21" s="686"/>
      <c r="N21" s="687"/>
    </row>
    <row r="22" spans="1:14" ht="15" customHeight="1">
      <c r="A22" s="687" t="s">
        <v>469</v>
      </c>
      <c r="B22" s="687"/>
      <c r="C22" s="692"/>
      <c r="D22" s="692"/>
      <c r="E22" s="692"/>
      <c r="F22" s="696"/>
      <c r="G22" s="692"/>
      <c r="H22" s="696"/>
      <c r="I22" s="692"/>
      <c r="J22" s="696"/>
      <c r="K22" s="692"/>
      <c r="L22" s="696"/>
      <c r="M22" s="692"/>
      <c r="N22" s="696"/>
    </row>
    <row r="23" spans="1:14" ht="20.25" customHeight="1">
      <c r="A23" s="687"/>
      <c r="B23" s="687"/>
      <c r="C23" s="693"/>
      <c r="D23" s="693"/>
      <c r="E23" s="693"/>
      <c r="F23" s="697"/>
      <c r="G23" s="693"/>
      <c r="H23" s="697"/>
      <c r="I23" s="693"/>
      <c r="J23" s="697"/>
      <c r="K23" s="693"/>
      <c r="L23" s="697"/>
      <c r="M23" s="693"/>
      <c r="N23" s="697"/>
    </row>
    <row r="24" spans="1:14" ht="27" customHeight="1">
      <c r="A24" s="687" t="s">
        <v>511</v>
      </c>
      <c r="B24" s="687"/>
      <c r="C24" s="694"/>
      <c r="D24" s="694"/>
      <c r="E24" s="694"/>
      <c r="F24" s="698"/>
      <c r="G24" s="694"/>
      <c r="H24" s="698"/>
      <c r="I24" s="694"/>
      <c r="J24" s="698"/>
      <c r="K24" s="694"/>
      <c r="L24" s="698"/>
      <c r="M24" s="694"/>
      <c r="N24" s="698"/>
    </row>
    <row r="25" spans="1:14" ht="25.5" customHeight="1">
      <c r="A25" s="690" t="s">
        <v>187</v>
      </c>
      <c r="B25" s="690"/>
      <c r="C25" s="695">
        <f t="shared" ref="C25:N25" si="1">C23-C24</f>
        <v>0</v>
      </c>
      <c r="D25" s="695">
        <f t="shared" si="1"/>
        <v>0</v>
      </c>
      <c r="E25" s="695">
        <f t="shared" si="1"/>
        <v>0</v>
      </c>
      <c r="F25" s="695">
        <f t="shared" si="1"/>
        <v>0</v>
      </c>
      <c r="G25" s="695">
        <f t="shared" si="1"/>
        <v>0</v>
      </c>
      <c r="H25" s="695">
        <f t="shared" si="1"/>
        <v>0</v>
      </c>
      <c r="I25" s="695">
        <f t="shared" si="1"/>
        <v>0</v>
      </c>
      <c r="J25" s="695">
        <f t="shared" si="1"/>
        <v>0</v>
      </c>
      <c r="K25" s="695">
        <f t="shared" si="1"/>
        <v>0</v>
      </c>
      <c r="L25" s="695">
        <f t="shared" si="1"/>
        <v>0</v>
      </c>
      <c r="M25" s="695">
        <f t="shared" si="1"/>
        <v>0</v>
      </c>
      <c r="N25" s="699">
        <f t="shared" si="1"/>
        <v>0</v>
      </c>
    </row>
  </sheetData>
  <mergeCells count="39">
    <mergeCell ref="A1:N1"/>
    <mergeCell ref="L2:N2"/>
    <mergeCell ref="A3:B3"/>
    <mergeCell ref="C3:D3"/>
    <mergeCell ref="E3:F3"/>
    <mergeCell ref="G3:H3"/>
    <mergeCell ref="I3:J3"/>
    <mergeCell ref="K3:L3"/>
    <mergeCell ref="M3:N3"/>
    <mergeCell ref="C4:D4"/>
    <mergeCell ref="A8:B8"/>
    <mergeCell ref="A9:B9"/>
    <mergeCell ref="A11:B11"/>
    <mergeCell ref="C11:D11"/>
    <mergeCell ref="E11:F11"/>
    <mergeCell ref="G11:H11"/>
    <mergeCell ref="I11:J11"/>
    <mergeCell ref="K11:L11"/>
    <mergeCell ref="M11:N11"/>
    <mergeCell ref="C12:D12"/>
    <mergeCell ref="A16:B16"/>
    <mergeCell ref="A17:B17"/>
    <mergeCell ref="A19:B19"/>
    <mergeCell ref="C19:D19"/>
    <mergeCell ref="E19:F19"/>
    <mergeCell ref="G19:H19"/>
    <mergeCell ref="I19:J19"/>
    <mergeCell ref="K19:L19"/>
    <mergeCell ref="M19:N19"/>
    <mergeCell ref="C20:D20"/>
    <mergeCell ref="A24:B24"/>
    <mergeCell ref="A25:B25"/>
    <mergeCell ref="Q3:T4"/>
    <mergeCell ref="A4:B5"/>
    <mergeCell ref="A6:B7"/>
    <mergeCell ref="A12:B13"/>
    <mergeCell ref="A14:B15"/>
    <mergeCell ref="A20:B21"/>
    <mergeCell ref="A22:B23"/>
  </mergeCells>
  <phoneticPr fontId="5" type="Hiragana"/>
  <hyperlinks>
    <hyperlink ref="Q3" location="'入力表(工事・業務）'!A1"/>
  </hyperlinks>
  <printOptions horizontalCentered="1" verticalCentered="1"/>
  <pageMargins left="0.78749999999999998" right="0.55000000000000004" top="0.98402777777777795" bottom="0.70833333333333304" header="0.511811023622047" footer="0.511811023622047"/>
  <pageSetup paperSize="8" scale="125" fitToWidth="1" fitToHeight="1" orientation="landscape" usePrinterDefaults="1" horizontalDpi="300" verticalDpi="300"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3366FF"/>
  </sheetPr>
  <dimension ref="A1:W47"/>
  <sheetViews>
    <sheetView view="pageBreakPreview" topLeftCell="A4" zoomScale="110" zoomScaleNormal="40" zoomScaleSheetLayoutView="110" workbookViewId="0">
      <selection activeCell="H44" sqref="H44:N44"/>
    </sheetView>
  </sheetViews>
  <sheetFormatPr defaultColWidth="9.00390625" defaultRowHeight="14.4"/>
  <cols>
    <col min="1" max="1" width="4.8671875" style="123" customWidth="1"/>
    <col min="2" max="2" width="3.12890625" style="123" customWidth="1"/>
    <col min="3" max="3" width="4.8671875" style="123" customWidth="1"/>
    <col min="4" max="4" width="7.12890625" style="123" customWidth="1"/>
    <col min="5" max="6" width="4.12890625" style="123" customWidth="1"/>
    <col min="7" max="7" width="13" style="123" customWidth="1"/>
    <col min="8" max="9" width="2.5" style="123" customWidth="1"/>
    <col min="10" max="11" width="4.8671875" style="123" customWidth="1"/>
    <col min="12" max="12" width="3.75" style="123" customWidth="1"/>
    <col min="13" max="13" width="8" style="123" customWidth="1"/>
    <col min="14" max="14" width="9.7578125" style="123" customWidth="1"/>
    <col min="15" max="16" width="4.8671875" style="123" customWidth="1"/>
    <col min="17" max="17" width="3.75" style="123" customWidth="1"/>
    <col min="18" max="18" width="4.12890625" style="123" customWidth="1"/>
    <col min="19" max="19" width="2.25" style="123" customWidth="1"/>
    <col min="20" max="20" width="4.8671875" style="123" customWidth="1"/>
    <col min="21" max="21" width="39.62890625" style="123" customWidth="1"/>
    <col min="22" max="22" width="4.8671875" style="123" customWidth="1"/>
    <col min="23" max="16384" width="9" style="123" customWidth="1"/>
  </cols>
  <sheetData>
    <row r="1" spans="1:21">
      <c r="A1" s="128" t="s">
        <v>520</v>
      </c>
      <c r="B1" s="128"/>
    </row>
    <row r="2" spans="1:21">
      <c r="A2" s="127"/>
      <c r="B2" s="127"/>
      <c r="C2" s="127"/>
      <c r="D2" s="127"/>
      <c r="E2" s="127"/>
      <c r="F2" s="127"/>
      <c r="G2" s="127"/>
      <c r="H2" s="127"/>
      <c r="I2" s="127"/>
      <c r="J2" s="127"/>
      <c r="K2" s="127"/>
      <c r="L2" s="127"/>
      <c r="M2" s="127"/>
      <c r="N2" s="127"/>
      <c r="O2" s="127"/>
      <c r="P2" s="127"/>
      <c r="Q2" s="127"/>
      <c r="R2" s="127"/>
    </row>
    <row r="3" spans="1:21" ht="16.2">
      <c r="A3" s="125"/>
      <c r="B3" s="125"/>
      <c r="C3" s="125"/>
      <c r="D3" s="125"/>
      <c r="E3" s="125"/>
      <c r="F3" s="125"/>
      <c r="G3" s="125"/>
      <c r="H3" s="125"/>
      <c r="I3" s="125"/>
      <c r="J3" s="157"/>
      <c r="K3" s="161"/>
      <c r="L3" s="163"/>
      <c r="M3" s="163"/>
      <c r="N3" s="721" t="str">
        <f>'入力表(工事・業務）'!E16</f>
        <v>令和８年３月31日</v>
      </c>
      <c r="O3" s="721"/>
      <c r="P3" s="721"/>
      <c r="Q3" s="721"/>
      <c r="R3" s="125"/>
      <c r="S3" s="124"/>
    </row>
    <row r="4" spans="1:21" ht="16.2">
      <c r="A4" s="125"/>
      <c r="B4" s="125"/>
      <c r="C4" s="125"/>
      <c r="D4" s="125"/>
      <c r="E4" s="125"/>
      <c r="F4" s="125"/>
      <c r="G4" s="125"/>
      <c r="H4" s="125"/>
      <c r="I4" s="125"/>
      <c r="J4" s="125"/>
      <c r="K4" s="163"/>
      <c r="L4" s="163"/>
      <c r="M4" s="163"/>
      <c r="N4" s="163"/>
      <c r="O4" s="163"/>
      <c r="P4" s="163"/>
      <c r="Q4" s="163"/>
      <c r="R4" s="125"/>
      <c r="S4" s="124"/>
    </row>
    <row r="5" spans="1:21" ht="14.25" customHeight="1">
      <c r="A5" s="126" t="s">
        <v>62</v>
      </c>
      <c r="B5" s="126"/>
      <c r="C5" s="126"/>
      <c r="D5" s="709" t="str">
        <f>'入力表(工事・業務）'!J5</f>
        <v>村椿　　晃</v>
      </c>
      <c r="E5" s="709"/>
      <c r="F5" s="709"/>
      <c r="G5" s="132"/>
      <c r="H5" s="132"/>
      <c r="I5" s="125"/>
      <c r="J5" s="125"/>
      <c r="K5" s="125"/>
      <c r="L5" s="125"/>
      <c r="M5" s="125"/>
      <c r="N5" s="125"/>
      <c r="O5" s="125"/>
      <c r="P5" s="125"/>
      <c r="Q5" s="125"/>
      <c r="R5" s="125"/>
      <c r="S5" s="124"/>
    </row>
    <row r="6" spans="1:21" ht="18" customHeight="1">
      <c r="A6" s="126"/>
      <c r="B6" s="126"/>
      <c r="C6" s="126"/>
      <c r="D6" s="709"/>
      <c r="E6" s="709"/>
      <c r="F6" s="709"/>
      <c r="G6" s="326" t="s">
        <v>196</v>
      </c>
      <c r="H6" s="132"/>
      <c r="I6" s="125"/>
      <c r="J6" s="125"/>
      <c r="K6" s="125"/>
      <c r="L6" s="125"/>
      <c r="M6" s="125"/>
      <c r="N6" s="125"/>
      <c r="O6" s="125"/>
      <c r="P6" s="125"/>
      <c r="Q6" s="125"/>
      <c r="R6" s="125"/>
      <c r="S6" s="124"/>
    </row>
    <row r="7" spans="1:21" ht="16.2">
      <c r="A7" s="132"/>
      <c r="B7" s="132"/>
      <c r="C7" s="132"/>
      <c r="D7" s="132"/>
      <c r="E7" s="132"/>
      <c r="F7" s="132"/>
      <c r="G7" s="132"/>
      <c r="H7" s="132"/>
      <c r="I7" s="125"/>
      <c r="J7" s="125"/>
      <c r="K7" s="125"/>
      <c r="L7" s="125"/>
      <c r="M7" s="125"/>
      <c r="N7" s="125"/>
      <c r="O7" s="125"/>
      <c r="P7" s="125"/>
      <c r="Q7" s="125"/>
      <c r="R7" s="125"/>
      <c r="S7" s="124"/>
    </row>
    <row r="8" spans="1:21" ht="16.2">
      <c r="A8" s="125"/>
      <c r="B8" s="125"/>
      <c r="C8" s="125"/>
      <c r="D8" s="125"/>
      <c r="E8" s="125"/>
      <c r="F8" s="125"/>
      <c r="G8" s="125"/>
      <c r="H8" s="125"/>
      <c r="I8" s="125"/>
      <c r="J8" s="125"/>
      <c r="K8" s="125"/>
      <c r="L8" s="125"/>
      <c r="M8" s="125"/>
      <c r="N8" s="159"/>
      <c r="O8" s="132"/>
      <c r="P8" s="132"/>
      <c r="Q8" s="125"/>
      <c r="R8" s="125"/>
      <c r="S8" s="124"/>
    </row>
    <row r="9" spans="1:21" ht="19.2">
      <c r="A9" s="125"/>
      <c r="B9" s="125"/>
      <c r="C9" s="125"/>
      <c r="D9" s="125"/>
      <c r="E9" s="125"/>
      <c r="F9" s="125"/>
      <c r="G9" s="125"/>
      <c r="H9" s="125"/>
      <c r="I9" s="718" t="s">
        <v>379</v>
      </c>
      <c r="J9" s="718"/>
      <c r="K9" s="718"/>
      <c r="L9" s="718"/>
      <c r="M9" s="719" t="str">
        <f>'入力表(工事・業務）'!J7</f>
        <v>魚津市○○町○番○号</v>
      </c>
      <c r="N9" s="719"/>
      <c r="O9" s="719"/>
      <c r="P9" s="719"/>
      <c r="Q9" s="719"/>
      <c r="R9" s="719"/>
      <c r="S9" s="124"/>
      <c r="U9" s="173" t="s">
        <v>198</v>
      </c>
    </row>
    <row r="10" spans="1:21" ht="2.25" customHeight="1">
      <c r="A10" s="125"/>
      <c r="B10" s="125"/>
      <c r="C10" s="125"/>
      <c r="D10" s="125"/>
      <c r="E10" s="125"/>
      <c r="F10" s="125"/>
      <c r="G10" s="125"/>
      <c r="H10" s="125"/>
      <c r="I10" s="707"/>
      <c r="J10" s="707"/>
      <c r="K10" s="707"/>
      <c r="L10" s="707"/>
      <c r="M10" s="720"/>
      <c r="N10" s="720"/>
      <c r="O10" s="720"/>
      <c r="P10" s="720"/>
      <c r="Q10" s="720"/>
      <c r="R10" s="722"/>
      <c r="S10" s="124"/>
    </row>
    <row r="11" spans="1:21" ht="16.2">
      <c r="A11" s="125"/>
      <c r="B11" s="125"/>
      <c r="C11" s="125"/>
      <c r="D11" s="125"/>
      <c r="E11" s="125"/>
      <c r="F11" s="125"/>
      <c r="G11" s="125"/>
      <c r="H11" s="125"/>
      <c r="I11" s="718" t="s">
        <v>501</v>
      </c>
      <c r="J11" s="718"/>
      <c r="K11" s="718"/>
      <c r="L11" s="718"/>
      <c r="M11" s="719" t="str">
        <f>'入力表(工事・業務）'!J8</f>
        <v>株式会社　○○組</v>
      </c>
      <c r="N11" s="719"/>
      <c r="O11" s="719"/>
      <c r="P11" s="719"/>
      <c r="Q11" s="719"/>
      <c r="R11" s="431"/>
      <c r="S11" s="124"/>
    </row>
    <row r="12" spans="1:21" ht="18.75" customHeight="1">
      <c r="A12" s="125"/>
      <c r="B12" s="125"/>
      <c r="C12" s="125"/>
      <c r="D12" s="125"/>
      <c r="E12" s="125"/>
      <c r="F12" s="125"/>
      <c r="G12" s="125"/>
      <c r="H12" s="125"/>
      <c r="I12" s="150"/>
      <c r="J12" s="150"/>
      <c r="K12" s="150"/>
      <c r="L12" s="150"/>
      <c r="M12" s="719" t="str">
        <f>'入力表(工事・業務）'!J9</f>
        <v>代表取締役　○○○○</v>
      </c>
      <c r="N12" s="719"/>
      <c r="O12" s="719"/>
      <c r="P12" s="719"/>
      <c r="Q12" s="719"/>
      <c r="R12" s="431"/>
      <c r="S12" s="124"/>
    </row>
    <row r="13" spans="1:21" ht="16.2">
      <c r="A13" s="125"/>
      <c r="B13" s="125"/>
      <c r="C13" s="125"/>
      <c r="D13" s="125"/>
      <c r="E13" s="125"/>
      <c r="F13" s="125"/>
      <c r="G13" s="125"/>
      <c r="H13" s="125"/>
      <c r="I13" s="159"/>
      <c r="J13" s="159"/>
      <c r="K13" s="159"/>
      <c r="L13" s="159"/>
      <c r="M13" s="125"/>
      <c r="N13" s="159"/>
      <c r="O13" s="132"/>
      <c r="P13" s="132"/>
      <c r="Q13" s="132"/>
      <c r="R13" s="125"/>
      <c r="S13" s="711"/>
    </row>
    <row r="14" spans="1:21" ht="16.2">
      <c r="A14" s="125"/>
      <c r="B14" s="125"/>
      <c r="C14" s="125"/>
      <c r="D14" s="125"/>
      <c r="E14" s="125"/>
      <c r="F14" s="125"/>
      <c r="G14" s="125"/>
      <c r="H14" s="125"/>
      <c r="I14" s="125"/>
      <c r="J14" s="159"/>
      <c r="K14" s="125"/>
      <c r="L14" s="125"/>
      <c r="M14" s="125"/>
      <c r="N14" s="159"/>
      <c r="O14" s="132"/>
      <c r="P14" s="132"/>
      <c r="Q14" s="132"/>
      <c r="R14" s="125"/>
      <c r="S14" s="124"/>
    </row>
    <row r="15" spans="1:21" ht="23.4">
      <c r="B15" s="132"/>
      <c r="C15" s="132"/>
      <c r="D15" s="132"/>
      <c r="E15" s="132"/>
      <c r="F15" s="132"/>
      <c r="G15" s="712" t="str">
        <f>IF('入力表(工事・業務）'!D1=1,"完成届","完了届")</f>
        <v>完成届</v>
      </c>
      <c r="H15" s="712"/>
      <c r="I15" s="712"/>
      <c r="J15" s="712"/>
      <c r="K15" s="712"/>
      <c r="L15" s="712"/>
      <c r="M15" s="132"/>
      <c r="N15" s="132"/>
      <c r="O15" s="132"/>
      <c r="P15" s="132"/>
      <c r="Q15" s="132"/>
      <c r="R15" s="132"/>
      <c r="S15" s="723"/>
      <c r="T15" s="724"/>
    </row>
    <row r="16" spans="1:21" ht="16.2">
      <c r="A16" s="125"/>
      <c r="B16" s="125"/>
      <c r="C16" s="125"/>
      <c r="D16" s="125"/>
      <c r="E16" s="125"/>
      <c r="F16" s="125"/>
      <c r="G16" s="125"/>
      <c r="H16" s="125"/>
      <c r="I16" s="125"/>
      <c r="J16" s="125"/>
      <c r="K16" s="125"/>
      <c r="L16" s="125"/>
      <c r="M16" s="125"/>
      <c r="N16" s="125"/>
      <c r="O16" s="125"/>
      <c r="P16" s="125"/>
      <c r="Q16" s="125"/>
      <c r="R16" s="125"/>
      <c r="S16" s="124"/>
    </row>
    <row r="17" spans="1:23" ht="16.2">
      <c r="A17" s="125"/>
      <c r="B17" s="125"/>
      <c r="C17" s="125"/>
      <c r="D17" s="125"/>
      <c r="E17" s="125"/>
      <c r="F17" s="125"/>
      <c r="G17" s="125"/>
      <c r="H17" s="125"/>
      <c r="I17" s="125"/>
      <c r="J17" s="125"/>
      <c r="K17" s="125"/>
      <c r="L17" s="125"/>
      <c r="M17" s="125"/>
      <c r="N17" s="125"/>
      <c r="O17" s="125"/>
      <c r="P17" s="125"/>
      <c r="Q17" s="125"/>
      <c r="R17" s="125"/>
      <c r="S17" s="124"/>
    </row>
    <row r="18" spans="1:23" ht="17.25" customHeight="1">
      <c r="B18" s="702" t="str">
        <f>IF('入力表(工事・業務）'!$D$1=1,"下記のとおり工事が完成したので、お届けします。","下記のとおり業務が完了したので、お届けします。")</f>
        <v>下記のとおり工事が完成したので、お届けします。</v>
      </c>
      <c r="C18" s="702"/>
      <c r="D18" s="702"/>
      <c r="E18" s="702"/>
      <c r="F18" s="702"/>
      <c r="G18" s="702"/>
      <c r="H18" s="702"/>
      <c r="I18" s="702"/>
      <c r="J18" s="702"/>
      <c r="K18" s="702"/>
      <c r="L18" s="702"/>
      <c r="M18" s="702"/>
      <c r="N18" s="702"/>
      <c r="O18" s="702"/>
      <c r="P18" s="702"/>
      <c r="Q18" s="702"/>
      <c r="R18" s="131"/>
      <c r="S18" s="131"/>
      <c r="T18" s="131"/>
      <c r="U18" s="131"/>
      <c r="V18" s="131"/>
      <c r="W18" s="131"/>
    </row>
    <row r="19" spans="1:23" ht="16.2">
      <c r="A19" s="132"/>
      <c r="B19" s="132"/>
      <c r="C19" s="132"/>
      <c r="D19" s="132"/>
      <c r="E19" s="132"/>
      <c r="F19" s="132"/>
      <c r="G19" s="132"/>
      <c r="H19" s="132"/>
      <c r="I19" s="132"/>
      <c r="J19" s="132"/>
      <c r="K19" s="132"/>
      <c r="L19" s="132"/>
      <c r="M19" s="132"/>
      <c r="N19" s="132"/>
      <c r="O19" s="132"/>
      <c r="P19" s="125"/>
      <c r="Q19" s="125"/>
      <c r="R19" s="125"/>
      <c r="S19" s="124"/>
    </row>
    <row r="20" spans="1:23" ht="16.2">
      <c r="A20" s="132"/>
      <c r="B20" s="132"/>
      <c r="C20" s="132"/>
      <c r="D20" s="132"/>
      <c r="E20" s="132"/>
      <c r="F20" s="132"/>
      <c r="G20" s="132"/>
      <c r="H20" s="132"/>
      <c r="I20" s="132"/>
      <c r="J20" s="132"/>
      <c r="K20" s="132"/>
      <c r="L20" s="132"/>
      <c r="M20" s="132"/>
      <c r="N20" s="132"/>
      <c r="O20" s="132"/>
      <c r="P20" s="125"/>
      <c r="Q20" s="125"/>
      <c r="R20" s="125"/>
      <c r="S20" s="124"/>
    </row>
    <row r="21" spans="1:23" ht="7.5" customHeight="1">
      <c r="A21" s="132"/>
      <c r="B21" s="132"/>
      <c r="C21" s="132"/>
      <c r="D21" s="132"/>
      <c r="E21" s="132"/>
      <c r="F21" s="132"/>
      <c r="G21" s="132"/>
      <c r="H21" s="132"/>
      <c r="I21" s="132"/>
      <c r="J21" s="132"/>
      <c r="K21" s="132"/>
      <c r="L21" s="132"/>
      <c r="M21" s="132"/>
      <c r="N21" s="132"/>
      <c r="O21" s="132"/>
      <c r="P21" s="125"/>
      <c r="Q21" s="125"/>
      <c r="R21" s="125"/>
      <c r="S21" s="124"/>
    </row>
    <row r="22" spans="1:23" ht="24" customHeight="1">
      <c r="A22" s="125"/>
      <c r="B22" s="125"/>
      <c r="C22" s="125"/>
      <c r="D22" s="125"/>
      <c r="E22" s="125"/>
      <c r="F22" s="125"/>
      <c r="G22" s="148"/>
      <c r="H22" s="148"/>
      <c r="I22" s="148"/>
      <c r="J22" s="148" t="s">
        <v>200</v>
      </c>
      <c r="K22" s="148"/>
      <c r="L22" s="132"/>
      <c r="M22" s="132"/>
      <c r="N22" s="125"/>
      <c r="O22" s="125"/>
      <c r="P22" s="125"/>
      <c r="Q22" s="125"/>
      <c r="R22" s="125"/>
      <c r="S22" s="124"/>
    </row>
    <row r="23" spans="1:23" ht="16.2">
      <c r="A23" s="125"/>
      <c r="B23" s="125"/>
      <c r="C23" s="125"/>
      <c r="D23" s="125"/>
      <c r="E23" s="125"/>
      <c r="F23" s="148"/>
      <c r="G23" s="148"/>
      <c r="H23" s="148"/>
      <c r="I23" s="148"/>
      <c r="J23" s="148"/>
      <c r="K23" s="148"/>
      <c r="L23" s="125"/>
      <c r="M23" s="125"/>
      <c r="N23" s="125"/>
      <c r="O23" s="125"/>
      <c r="P23" s="125"/>
      <c r="Q23" s="125"/>
      <c r="R23" s="125"/>
      <c r="S23" s="124"/>
    </row>
    <row r="24" spans="1:23" ht="7.5" customHeight="1">
      <c r="A24" s="125"/>
      <c r="B24" s="125"/>
      <c r="C24" s="125"/>
      <c r="D24" s="125"/>
      <c r="E24" s="125"/>
      <c r="F24" s="148"/>
      <c r="G24" s="148"/>
      <c r="H24" s="148"/>
      <c r="I24" s="148"/>
      <c r="J24" s="148"/>
      <c r="K24" s="148"/>
      <c r="L24" s="125"/>
      <c r="M24" s="125"/>
      <c r="N24" s="125"/>
      <c r="O24" s="125"/>
      <c r="P24" s="125"/>
      <c r="Q24" s="125"/>
      <c r="R24" s="125"/>
      <c r="S24" s="124"/>
    </row>
    <row r="25" spans="1:23" ht="7.5" customHeight="1">
      <c r="A25" s="125"/>
      <c r="B25" s="125"/>
      <c r="C25" s="125"/>
      <c r="D25" s="125"/>
      <c r="E25" s="125"/>
      <c r="F25" s="148"/>
      <c r="G25" s="148"/>
      <c r="H25" s="148"/>
      <c r="I25" s="148"/>
      <c r="J25" s="148"/>
      <c r="K25" s="148"/>
      <c r="L25" s="125"/>
      <c r="M25" s="125"/>
      <c r="N25" s="125"/>
      <c r="O25" s="125"/>
      <c r="P25" s="125"/>
      <c r="Q25" s="125"/>
      <c r="R25" s="125"/>
      <c r="S25" s="124"/>
    </row>
    <row r="26" spans="1:23" ht="16.2">
      <c r="A26" s="125"/>
      <c r="B26" s="125"/>
      <c r="C26" s="124"/>
      <c r="D26" s="124"/>
      <c r="E26" s="124"/>
      <c r="F26" s="124"/>
      <c r="G26" s="171" t="str">
        <f>'入力表(工事・業務）'!E6</f>
        <v>魚津市庁舎整備事業</v>
      </c>
      <c r="H26" s="171"/>
      <c r="I26" s="171"/>
      <c r="J26" s="171"/>
      <c r="K26" s="171"/>
      <c r="L26" s="171"/>
      <c r="M26" s="171"/>
      <c r="N26" s="171"/>
      <c r="O26" s="171"/>
      <c r="P26" s="125"/>
      <c r="Q26" s="125"/>
      <c r="R26" s="125"/>
      <c r="S26" s="124"/>
    </row>
    <row r="27" spans="1:23" ht="16.2">
      <c r="A27" s="125">
        <v>1</v>
      </c>
      <c r="B27" s="703"/>
      <c r="C27" s="704" t="str">
        <f>'入力表(工事・業務）'!B7</f>
        <v>工事名</v>
      </c>
      <c r="D27" s="704"/>
      <c r="E27" s="704"/>
      <c r="F27" s="124"/>
      <c r="G27" s="171" t="str">
        <f>'入力表(工事・業務）'!E7</f>
        <v>○○○○○○○○工事</v>
      </c>
      <c r="H27" s="171"/>
      <c r="I27" s="171"/>
      <c r="J27" s="171"/>
      <c r="K27" s="171"/>
      <c r="L27" s="171"/>
      <c r="M27" s="171"/>
      <c r="N27" s="171"/>
      <c r="O27" s="171"/>
      <c r="P27" s="125"/>
      <c r="Q27" s="125"/>
      <c r="R27" s="125"/>
      <c r="S27" s="124"/>
    </row>
    <row r="28" spans="1:23" ht="20.25" customHeight="1">
      <c r="A28" s="125"/>
      <c r="B28" s="125"/>
      <c r="C28" s="705"/>
      <c r="D28" s="705"/>
      <c r="E28" s="705"/>
      <c r="F28" s="124"/>
      <c r="G28" s="125"/>
      <c r="H28" s="125"/>
      <c r="I28" s="125"/>
      <c r="J28" s="125"/>
      <c r="K28" s="125"/>
      <c r="L28" s="125"/>
      <c r="M28" s="125"/>
      <c r="N28" s="125"/>
      <c r="O28" s="125"/>
      <c r="P28" s="125"/>
      <c r="Q28" s="125"/>
      <c r="R28" s="125"/>
      <c r="S28" s="124"/>
    </row>
    <row r="29" spans="1:23" ht="18" customHeight="1">
      <c r="A29" s="125">
        <v>2</v>
      </c>
      <c r="B29" s="125"/>
      <c r="C29" s="704" t="str">
        <f>'入力表(工事・業務）'!B8</f>
        <v>工事場所</v>
      </c>
      <c r="D29" s="704"/>
      <c r="E29" s="704"/>
      <c r="F29" s="124"/>
      <c r="G29" s="125" t="s">
        <v>201</v>
      </c>
      <c r="H29" s="126" t="str">
        <f>'入力表(工事・業務）'!E8</f>
        <v>○○○○○</v>
      </c>
      <c r="I29" s="126"/>
      <c r="J29" s="126"/>
      <c r="K29" s="126"/>
      <c r="L29" s="126"/>
      <c r="M29" s="126"/>
      <c r="N29" s="125" t="s">
        <v>202</v>
      </c>
      <c r="O29" s="125"/>
      <c r="P29" s="125"/>
      <c r="Q29" s="125"/>
      <c r="R29" s="125"/>
      <c r="S29" s="124"/>
    </row>
    <row r="30" spans="1:23" ht="19.5" customHeight="1">
      <c r="A30" s="125"/>
      <c r="B30" s="125"/>
      <c r="C30" s="705"/>
      <c r="D30" s="705"/>
      <c r="E30" s="705"/>
      <c r="F30" s="124"/>
      <c r="G30" s="125"/>
      <c r="H30" s="125"/>
      <c r="I30" s="125"/>
      <c r="J30" s="125"/>
      <c r="K30" s="125"/>
      <c r="L30" s="125"/>
      <c r="M30" s="125"/>
      <c r="N30" s="125"/>
      <c r="O30" s="125"/>
      <c r="P30" s="125"/>
      <c r="Q30" s="125"/>
      <c r="R30" s="125"/>
      <c r="S30" s="124"/>
    </row>
    <row r="31" spans="1:23" ht="19.5" customHeight="1">
      <c r="A31" s="125">
        <v>3</v>
      </c>
      <c r="B31" s="125"/>
      <c r="C31" s="704" t="s">
        <v>254</v>
      </c>
      <c r="D31" s="704"/>
      <c r="E31" s="704"/>
      <c r="F31" s="124"/>
      <c r="G31" s="713">
        <f>'入力表(工事・業務）'!E10</f>
        <v>20000000</v>
      </c>
      <c r="H31" s="713"/>
      <c r="I31" s="713"/>
      <c r="J31" s="713"/>
      <c r="K31" s="132"/>
      <c r="L31" s="132"/>
      <c r="M31" s="125"/>
      <c r="N31" s="125"/>
      <c r="O31" s="125"/>
      <c r="P31" s="125"/>
      <c r="Q31" s="125"/>
      <c r="R31" s="125"/>
      <c r="S31" s="124"/>
    </row>
    <row r="32" spans="1:23" ht="16.2">
      <c r="A32" s="125"/>
      <c r="B32" s="125"/>
      <c r="C32" s="705"/>
      <c r="D32" s="705"/>
      <c r="E32" s="705"/>
      <c r="F32" s="710"/>
      <c r="G32" s="171" t="s">
        <v>523</v>
      </c>
      <c r="H32" s="171"/>
      <c r="I32" s="171"/>
      <c r="J32" s="171"/>
      <c r="K32" s="171"/>
      <c r="L32" s="171"/>
      <c r="M32" s="171"/>
      <c r="N32" s="171"/>
      <c r="O32" s="171"/>
      <c r="P32" s="125"/>
      <c r="Q32" s="125"/>
      <c r="R32" s="125"/>
      <c r="S32" s="124"/>
    </row>
    <row r="33" spans="1:19" ht="19.5" customHeight="1">
      <c r="A33" s="125"/>
      <c r="B33" s="125"/>
      <c r="C33" s="705"/>
      <c r="D33" s="705"/>
      <c r="E33" s="705"/>
      <c r="F33" s="124"/>
      <c r="G33" s="125"/>
      <c r="H33" s="125"/>
      <c r="I33" s="125"/>
      <c r="J33" s="125"/>
      <c r="K33" s="125"/>
      <c r="L33" s="125"/>
      <c r="M33" s="125"/>
      <c r="N33" s="125"/>
      <c r="O33" s="125"/>
      <c r="P33" s="125"/>
      <c r="Q33" s="125"/>
      <c r="R33" s="125"/>
      <c r="S33" s="124"/>
    </row>
    <row r="34" spans="1:19" ht="18" customHeight="1">
      <c r="A34" s="125">
        <v>4</v>
      </c>
      <c r="B34" s="132"/>
      <c r="C34" s="706" t="s">
        <v>145</v>
      </c>
      <c r="D34" s="706"/>
      <c r="E34" s="706"/>
      <c r="F34" s="124"/>
      <c r="G34" s="714" t="str">
        <f>'入力表(工事・業務）'!E11</f>
        <v>令和７年６月１日</v>
      </c>
      <c r="H34" s="714"/>
      <c r="I34" s="714"/>
      <c r="J34" s="714"/>
      <c r="K34" s="714"/>
      <c r="L34" s="714"/>
      <c r="M34" s="714"/>
      <c r="N34" s="125"/>
      <c r="O34" s="125"/>
      <c r="P34" s="125"/>
      <c r="Q34" s="125"/>
      <c r="R34" s="125"/>
      <c r="S34" s="124"/>
    </row>
    <row r="35" spans="1:19" ht="20.25" customHeight="1">
      <c r="A35" s="125"/>
      <c r="B35" s="132"/>
      <c r="C35" s="705"/>
      <c r="D35" s="705"/>
      <c r="E35" s="124"/>
      <c r="F35" s="124"/>
      <c r="G35" s="715"/>
      <c r="H35" s="717"/>
      <c r="I35" s="717"/>
      <c r="J35" s="717"/>
      <c r="K35" s="717"/>
      <c r="L35" s="717"/>
      <c r="M35" s="717"/>
      <c r="N35" s="125"/>
      <c r="O35" s="125"/>
      <c r="P35" s="125"/>
      <c r="Q35" s="125"/>
      <c r="R35" s="125"/>
      <c r="S35" s="124"/>
    </row>
    <row r="36" spans="1:19" ht="18.75" customHeight="1">
      <c r="A36" s="125">
        <v>5</v>
      </c>
      <c r="B36" s="132"/>
      <c r="C36" s="706" t="s">
        <v>524</v>
      </c>
      <c r="D36" s="706"/>
      <c r="E36" s="706"/>
      <c r="F36" s="124"/>
      <c r="G36" s="715"/>
      <c r="H36" s="717"/>
      <c r="I36" s="717"/>
      <c r="J36" s="717"/>
      <c r="K36" s="717"/>
      <c r="L36" s="717"/>
      <c r="M36" s="717"/>
      <c r="N36" s="125"/>
      <c r="O36" s="125"/>
      <c r="P36" s="125"/>
      <c r="Q36" s="125"/>
      <c r="R36" s="125"/>
      <c r="S36" s="124"/>
    </row>
    <row r="37" spans="1:19" ht="18.75" customHeight="1">
      <c r="A37" s="125"/>
      <c r="B37" s="132"/>
      <c r="C37" s="707" t="s">
        <v>527</v>
      </c>
      <c r="D37" s="707"/>
      <c r="E37" s="707"/>
      <c r="F37" s="711" t="s">
        <v>389</v>
      </c>
      <c r="G37" s="716">
        <f>'入力表(工事・業務）'!E21</f>
        <v>8400000</v>
      </c>
      <c r="H37" s="716"/>
      <c r="I37" s="716"/>
      <c r="J37" s="716"/>
      <c r="K37" s="717"/>
      <c r="L37" s="717"/>
      <c r="M37" s="717"/>
      <c r="N37" s="125"/>
      <c r="O37" s="125"/>
      <c r="P37" s="125"/>
      <c r="Q37" s="125"/>
      <c r="R37" s="125"/>
      <c r="S37" s="124"/>
    </row>
    <row r="38" spans="1:19" ht="18.75" customHeight="1">
      <c r="A38" s="125"/>
      <c r="B38" s="132"/>
      <c r="C38" s="707" t="s">
        <v>95</v>
      </c>
      <c r="D38" s="707"/>
      <c r="E38" s="707"/>
      <c r="F38" s="711" t="s">
        <v>389</v>
      </c>
      <c r="G38" s="716">
        <f>'入力表(工事・業務）'!E22</f>
        <v>0</v>
      </c>
      <c r="H38" s="716"/>
      <c r="I38" s="716"/>
      <c r="J38" s="716"/>
      <c r="K38" s="717"/>
      <c r="L38" s="717"/>
      <c r="M38" s="717"/>
      <c r="N38" s="125"/>
      <c r="O38" s="125"/>
      <c r="P38" s="125"/>
      <c r="Q38" s="125"/>
      <c r="R38" s="125"/>
      <c r="S38" s="124"/>
    </row>
    <row r="39" spans="1:19" ht="18.75" customHeight="1">
      <c r="A39" s="125"/>
      <c r="B39" s="132"/>
      <c r="C39" s="707" t="s">
        <v>170</v>
      </c>
      <c r="D39" s="707"/>
      <c r="E39" s="707"/>
      <c r="F39" s="711" t="s">
        <v>389</v>
      </c>
      <c r="G39" s="716">
        <f>'入力表(工事・業務）'!E23</f>
        <v>0</v>
      </c>
      <c r="H39" s="716"/>
      <c r="I39" s="716"/>
      <c r="J39" s="716"/>
      <c r="K39" s="717"/>
      <c r="L39" s="717"/>
      <c r="M39" s="717"/>
      <c r="N39" s="125"/>
      <c r="O39" s="125"/>
      <c r="P39" s="125"/>
      <c r="Q39" s="125"/>
      <c r="R39" s="125"/>
      <c r="S39" s="124"/>
    </row>
    <row r="40" spans="1:19" ht="18.75" customHeight="1">
      <c r="A40" s="125"/>
      <c r="B40" s="132"/>
      <c r="C40" s="707" t="s">
        <v>173</v>
      </c>
      <c r="D40" s="707"/>
      <c r="E40" s="707"/>
      <c r="F40" s="711" t="s">
        <v>389</v>
      </c>
      <c r="G40" s="716">
        <f>'入力表(工事・業務）'!E24</f>
        <v>0</v>
      </c>
      <c r="H40" s="716"/>
      <c r="I40" s="716"/>
      <c r="J40" s="716"/>
      <c r="K40" s="717"/>
      <c r="L40" s="717"/>
      <c r="M40" s="717"/>
      <c r="N40" s="125"/>
      <c r="O40" s="125"/>
      <c r="P40" s="125"/>
      <c r="Q40" s="125"/>
      <c r="R40" s="125"/>
      <c r="S40" s="124"/>
    </row>
    <row r="41" spans="1:19" ht="18.75" customHeight="1">
      <c r="A41" s="125"/>
      <c r="B41" s="132"/>
      <c r="C41" s="707" t="s">
        <v>175</v>
      </c>
      <c r="D41" s="707"/>
      <c r="E41" s="707"/>
      <c r="F41" s="711" t="s">
        <v>389</v>
      </c>
      <c r="G41" s="716">
        <f>'入力表(工事・業務）'!E25</f>
        <v>0</v>
      </c>
      <c r="H41" s="716"/>
      <c r="I41" s="716"/>
      <c r="J41" s="716"/>
      <c r="K41" s="717"/>
      <c r="L41" s="717"/>
      <c r="M41" s="717"/>
      <c r="N41" s="125"/>
      <c r="O41" s="125"/>
      <c r="P41" s="125"/>
      <c r="Q41" s="125"/>
      <c r="R41" s="125"/>
      <c r="S41" s="124"/>
    </row>
    <row r="42" spans="1:19" ht="21.75" customHeight="1">
      <c r="A42" s="125"/>
      <c r="B42" s="125"/>
      <c r="C42" s="708"/>
      <c r="D42" s="124"/>
      <c r="E42" s="124"/>
      <c r="F42" s="124"/>
      <c r="G42" s="125"/>
      <c r="H42" s="125"/>
      <c r="I42" s="125"/>
      <c r="J42" s="125"/>
      <c r="K42" s="125"/>
      <c r="L42" s="125"/>
      <c r="M42" s="125"/>
      <c r="N42" s="125"/>
      <c r="O42" s="125"/>
      <c r="P42" s="125"/>
      <c r="Q42" s="125"/>
      <c r="R42" s="125"/>
      <c r="S42" s="124"/>
    </row>
    <row r="43" spans="1:19" ht="16.5" customHeight="1">
      <c r="A43" s="125">
        <v>6</v>
      </c>
      <c r="B43" s="703"/>
      <c r="C43" s="704" t="str">
        <f>'入力表(工事・業務）'!B12</f>
        <v>工期</v>
      </c>
      <c r="D43" s="704"/>
      <c r="E43" s="704"/>
      <c r="F43" s="708"/>
      <c r="G43" s="326" t="str">
        <f>'入力表(工事・業務）'!C12</f>
        <v>着工</v>
      </c>
      <c r="H43" s="714" t="str">
        <f>'入力表(工事・業務）'!E12</f>
        <v>令和７年６月２日</v>
      </c>
      <c r="I43" s="714"/>
      <c r="J43" s="714"/>
      <c r="K43" s="714"/>
      <c r="L43" s="714"/>
      <c r="M43" s="714"/>
      <c r="N43" s="714"/>
      <c r="O43" s="125"/>
      <c r="P43" s="125"/>
      <c r="Q43" s="125"/>
      <c r="R43" s="125"/>
      <c r="S43" s="124"/>
    </row>
    <row r="44" spans="1:19" ht="21" customHeight="1">
      <c r="A44" s="125"/>
      <c r="B44" s="703"/>
      <c r="C44" s="705"/>
      <c r="D44" s="705"/>
      <c r="E44" s="708"/>
      <c r="F44" s="708"/>
      <c r="G44" s="326" t="str">
        <f>'入力表(工事・業務）'!C13</f>
        <v>完成</v>
      </c>
      <c r="H44" s="714" t="str">
        <f>'入力表(工事・業務）'!E13</f>
        <v>令和８年３月31日</v>
      </c>
      <c r="I44" s="714"/>
      <c r="J44" s="714"/>
      <c r="K44" s="714"/>
      <c r="L44" s="714"/>
      <c r="M44" s="714"/>
      <c r="N44" s="714"/>
      <c r="O44" s="125"/>
      <c r="P44" s="125"/>
      <c r="Q44" s="125"/>
      <c r="R44" s="125"/>
      <c r="S44" s="124"/>
    </row>
    <row r="45" spans="1:19" ht="16.2">
      <c r="A45" s="125"/>
      <c r="B45" s="703"/>
      <c r="C45" s="705"/>
      <c r="D45" s="705"/>
      <c r="E45" s="124"/>
      <c r="F45" s="124"/>
      <c r="G45" s="125"/>
      <c r="H45" s="125"/>
      <c r="I45" s="125"/>
      <c r="J45" s="125"/>
      <c r="K45" s="125"/>
      <c r="L45" s="125"/>
      <c r="M45" s="125"/>
      <c r="N45" s="125"/>
      <c r="O45" s="125"/>
      <c r="P45" s="125"/>
      <c r="Q45" s="125"/>
      <c r="R45" s="125"/>
      <c r="S45" s="124"/>
    </row>
    <row r="46" spans="1:19" ht="16.2">
      <c r="A46" s="125"/>
      <c r="B46" s="125"/>
      <c r="C46" s="124"/>
      <c r="D46" s="124"/>
      <c r="E46" s="124"/>
      <c r="F46" s="124"/>
      <c r="G46" s="124"/>
      <c r="H46" s="125"/>
      <c r="I46" s="125"/>
      <c r="J46" s="125"/>
      <c r="K46" s="125"/>
      <c r="L46" s="125"/>
      <c r="M46" s="125"/>
      <c r="N46" s="125"/>
      <c r="O46" s="125"/>
      <c r="P46" s="125"/>
      <c r="Q46" s="125"/>
      <c r="R46" s="125"/>
      <c r="S46" s="124"/>
    </row>
    <row r="47" spans="1:19" ht="17.25" customHeight="1">
      <c r="A47" s="125">
        <v>7</v>
      </c>
      <c r="B47" s="132"/>
      <c r="C47" s="704" t="str">
        <f>'入力表(工事・業務）'!B16</f>
        <v>完成年月日</v>
      </c>
      <c r="D47" s="704"/>
      <c r="E47" s="704"/>
      <c r="F47" s="124"/>
      <c r="H47" s="714" t="str">
        <f>'入力表(工事・業務）'!E16</f>
        <v>令和８年３月31日</v>
      </c>
      <c r="I47" s="714"/>
      <c r="J47" s="714"/>
      <c r="K47" s="714"/>
      <c r="L47" s="714"/>
      <c r="M47" s="714"/>
      <c r="N47" s="714"/>
      <c r="O47" s="714"/>
      <c r="P47" s="125"/>
      <c r="Q47" s="125"/>
      <c r="R47" s="125"/>
      <c r="S47" s="124"/>
    </row>
  </sheetData>
  <mergeCells count="39">
    <mergeCell ref="N3:Q3"/>
    <mergeCell ref="I9:L9"/>
    <mergeCell ref="M9:R9"/>
    <mergeCell ref="I10:L10"/>
    <mergeCell ref="I11:L11"/>
    <mergeCell ref="M11:Q11"/>
    <mergeCell ref="I12:L12"/>
    <mergeCell ref="M12:Q12"/>
    <mergeCell ref="G15:L15"/>
    <mergeCell ref="B18:Q18"/>
    <mergeCell ref="G26:O26"/>
    <mergeCell ref="C27:E27"/>
    <mergeCell ref="G27:O27"/>
    <mergeCell ref="C29:E29"/>
    <mergeCell ref="H29:M29"/>
    <mergeCell ref="C31:E31"/>
    <mergeCell ref="G31:J31"/>
    <mergeCell ref="G32:O32"/>
    <mergeCell ref="C34:E34"/>
    <mergeCell ref="G34:M34"/>
    <mergeCell ref="C36:E36"/>
    <mergeCell ref="C37:E37"/>
    <mergeCell ref="G37:J37"/>
    <mergeCell ref="C38:E38"/>
    <mergeCell ref="G38:J38"/>
    <mergeCell ref="C39:E39"/>
    <mergeCell ref="G39:J39"/>
    <mergeCell ref="C40:E40"/>
    <mergeCell ref="G40:J40"/>
    <mergeCell ref="C41:E41"/>
    <mergeCell ref="G41:J41"/>
    <mergeCell ref="C43:E43"/>
    <mergeCell ref="H43:N43"/>
    <mergeCell ref="H44:N44"/>
    <mergeCell ref="C47:E47"/>
    <mergeCell ref="H47:O47"/>
    <mergeCell ref="A5:C6"/>
    <mergeCell ref="D5:F6"/>
    <mergeCell ref="R11:R12"/>
  </mergeCells>
  <phoneticPr fontId="5" type="Hiragana"/>
  <dataValidations count="5">
    <dataValidation type="list" allowBlank="1" showDropDown="0" showInputMessage="1" showErrorMessage="1" sqref="F39:F41">
      <formula1>"　,\"</formula1>
    </dataValidation>
    <dataValidation type="list" allowBlank="1" showDropDown="0" showInputMessage="1" showErrorMessage="1" sqref="C39:E39">
      <formula1>"　,第１回部金"</formula1>
    </dataValidation>
    <dataValidation type="list" allowBlank="1" showDropDown="0" showInputMessage="1" showErrorMessage="1" sqref="C40:E40">
      <formula1>"　,第２回部金"</formula1>
    </dataValidation>
    <dataValidation type="list" allowBlank="1" showDropDown="0" showInputMessage="1" showErrorMessage="1" sqref="C41:E41">
      <formula1>",第３回部金"</formula1>
    </dataValidation>
    <dataValidation type="list" allowBlank="1" showDropDown="0" showInputMessage="1" showErrorMessage="1" sqref="I9:L9">
      <formula1>",受注者　住所"</formula1>
    </dataValidation>
  </dataValidations>
  <hyperlinks>
    <hyperlink ref="U9" location="'入力表(工事・業務）'!A1"/>
  </hyperlinks>
  <printOptions horizontalCentered="1"/>
  <pageMargins left="0.78749999999999998" right="0.39374999999999999" top="0.78749999999999998" bottom="0.39374999999999999" header="0.511811023622047" footer="0.511811023622047"/>
  <pageSetup paperSize="9" scale="90" fitToWidth="1" fitToHeight="1" orientation="portrait" usePrinterDefaults="1"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sheetPr>
    <tabColor rgb="FF3366FF"/>
  </sheetPr>
  <dimension ref="A1:J30"/>
  <sheetViews>
    <sheetView view="pageBreakPreview" topLeftCell="A13" zoomScale="110" zoomScaleSheetLayoutView="110" workbookViewId="0">
      <selection activeCell="F21" sqref="F21"/>
    </sheetView>
  </sheetViews>
  <sheetFormatPr defaultColWidth="14.62890625" defaultRowHeight="16.2"/>
  <cols>
    <col min="1" max="1" width="6.62890625" style="725" customWidth="1"/>
    <col min="2" max="6" width="14.62890625" style="725"/>
    <col min="7" max="7" width="6.62890625" style="725" customWidth="1"/>
    <col min="8" max="8" width="14.62890625" style="725"/>
    <col min="9" max="9" width="39.62890625" style="725" customWidth="1"/>
    <col min="10" max="16384" width="14.62890625" style="725"/>
  </cols>
  <sheetData>
    <row r="1" spans="1:10" ht="30" customHeight="1">
      <c r="A1" s="726"/>
      <c r="B1" s="732"/>
      <c r="C1" s="732"/>
      <c r="D1" s="732"/>
      <c r="E1" s="732"/>
      <c r="F1" s="732"/>
      <c r="G1" s="765"/>
    </row>
    <row r="2" spans="1:10" ht="30" customHeight="1">
      <c r="A2" s="727"/>
      <c r="G2" s="766"/>
    </row>
    <row r="3" spans="1:10" ht="30" customHeight="1">
      <c r="A3" s="728" t="s">
        <v>461</v>
      </c>
      <c r="B3" s="728"/>
      <c r="C3" s="728"/>
      <c r="D3" s="728"/>
      <c r="E3" s="728"/>
      <c r="F3" s="728"/>
      <c r="G3" s="728"/>
      <c r="H3" s="773"/>
      <c r="I3" s="773"/>
      <c r="J3" s="773"/>
    </row>
    <row r="4" spans="1:10" ht="30" customHeight="1">
      <c r="A4" s="728"/>
      <c r="B4" s="728"/>
      <c r="C4" s="728"/>
      <c r="D4" s="728"/>
      <c r="E4" s="728"/>
      <c r="F4" s="728"/>
      <c r="G4" s="728"/>
    </row>
    <row r="5" spans="1:10" ht="30" customHeight="1">
      <c r="A5" s="727"/>
      <c r="B5" s="733"/>
      <c r="D5" s="747"/>
      <c r="E5" s="747"/>
      <c r="F5" s="747"/>
      <c r="G5" s="766"/>
      <c r="I5" s="173" t="s">
        <v>198</v>
      </c>
    </row>
    <row r="6" spans="1:10" ht="30" customHeight="1">
      <c r="A6" s="729" t="str">
        <f>'入力表(工事・業務）'!$E$4</f>
        <v>令和７年度</v>
      </c>
      <c r="B6" s="729"/>
      <c r="C6" s="729"/>
      <c r="D6" s="729"/>
      <c r="E6" s="729"/>
      <c r="F6" s="729"/>
      <c r="G6" s="729"/>
    </row>
    <row r="7" spans="1:10" ht="15.75" customHeight="1">
      <c r="A7" s="730"/>
      <c r="B7" s="734"/>
      <c r="C7" s="734"/>
      <c r="D7" s="734"/>
      <c r="E7" s="734"/>
      <c r="F7" s="734"/>
      <c r="G7" s="767"/>
    </row>
    <row r="8" spans="1:10" ht="30" customHeight="1">
      <c r="A8" s="727"/>
      <c r="F8" s="761"/>
      <c r="G8" s="766"/>
    </row>
    <row r="9" spans="1:10" ht="30" customHeight="1">
      <c r="A9" s="727"/>
      <c r="B9" s="735" t="s">
        <v>478</v>
      </c>
      <c r="C9" s="742" t="str">
        <f>"  "&amp;IF('入力表(工事・業務）'!E6="","",'入力表(工事・業務）'!E6)</f>
        <v xml:space="preserve">  魚津市庁舎整備事業</v>
      </c>
      <c r="D9" s="742"/>
      <c r="E9" s="742"/>
      <c r="F9" s="742"/>
      <c r="G9" s="766"/>
    </row>
    <row r="10" spans="1:10" ht="30" customHeight="1">
      <c r="A10" s="727"/>
      <c r="B10" s="735"/>
      <c r="C10" s="743" t="str">
        <f>"  "&amp;IF('入力表(工事・業務）'!E7="","",'入力表(工事・業務）'!E7)</f>
        <v xml:space="preserve">  ○○○○○○○○工事</v>
      </c>
      <c r="D10" s="743"/>
      <c r="E10" s="743"/>
      <c r="F10" s="743"/>
      <c r="G10" s="768"/>
      <c r="H10" s="753"/>
      <c r="I10" s="753"/>
    </row>
    <row r="11" spans="1:10" ht="30" customHeight="1">
      <c r="A11" s="727"/>
      <c r="B11" s="735"/>
      <c r="C11" s="744"/>
      <c r="D11" s="753"/>
      <c r="E11" s="753"/>
      <c r="F11" s="753"/>
      <c r="G11" s="768"/>
      <c r="H11" s="753"/>
      <c r="I11" s="753"/>
    </row>
    <row r="12" spans="1:10" ht="30" customHeight="1">
      <c r="A12" s="727"/>
      <c r="B12" s="735" t="s">
        <v>505</v>
      </c>
      <c r="C12" s="745" t="s">
        <v>201</v>
      </c>
      <c r="D12" s="745" t="str">
        <f>'入力表(工事・業務）'!E8</f>
        <v>○○○○○</v>
      </c>
      <c r="E12" s="745"/>
      <c r="F12" s="762" t="s">
        <v>202</v>
      </c>
      <c r="G12" s="766"/>
      <c r="H12" s="747"/>
      <c r="I12" s="774"/>
      <c r="J12" s="774"/>
    </row>
    <row r="13" spans="1:10" ht="30" customHeight="1">
      <c r="A13" s="727"/>
      <c r="B13" s="735"/>
      <c r="D13" s="754"/>
      <c r="G13" s="766"/>
      <c r="H13" s="747"/>
      <c r="I13" s="774"/>
      <c r="J13" s="774"/>
    </row>
    <row r="14" spans="1:10" ht="30" customHeight="1">
      <c r="A14" s="727"/>
      <c r="B14" s="736" t="s">
        <v>504</v>
      </c>
      <c r="C14" s="746" t="str">
        <f>'入力表(工事・業務）'!E12</f>
        <v>令和７年６月２日</v>
      </c>
      <c r="D14" s="746"/>
      <c r="E14" s="746"/>
      <c r="F14" s="725" t="s">
        <v>136</v>
      </c>
      <c r="G14" s="769"/>
      <c r="I14" s="763"/>
      <c r="J14" s="763"/>
    </row>
    <row r="15" spans="1:10" ht="30" customHeight="1">
      <c r="A15" s="727"/>
      <c r="B15" s="735"/>
      <c r="C15" s="739"/>
      <c r="D15" s="755"/>
      <c r="E15" s="758"/>
      <c r="F15" s="763"/>
      <c r="G15" s="769"/>
      <c r="I15" s="763"/>
      <c r="J15" s="763"/>
    </row>
    <row r="16" spans="1:10" ht="30" customHeight="1">
      <c r="A16" s="727"/>
      <c r="B16" s="736" t="s">
        <v>507</v>
      </c>
      <c r="C16" s="746" t="str">
        <f>IF('入力表(工事・業務）'!E14="",'入力表(工事・業務）'!E13,'入力表(工事・業務）'!E14)</f>
        <v>令和８年6月30日</v>
      </c>
      <c r="D16" s="746"/>
      <c r="E16" s="746"/>
      <c r="F16" s="725" t="s">
        <v>207</v>
      </c>
      <c r="G16" s="770"/>
      <c r="I16" s="761"/>
      <c r="J16" s="761"/>
    </row>
    <row r="17" spans="1:10" ht="30" customHeight="1">
      <c r="A17" s="727"/>
      <c r="B17" s="735"/>
      <c r="C17" s="747"/>
      <c r="D17" s="755"/>
      <c r="E17" s="758"/>
      <c r="F17" s="763"/>
      <c r="G17" s="770"/>
      <c r="I17" s="761"/>
      <c r="J17" s="761"/>
    </row>
    <row r="18" spans="1:10" ht="30" customHeight="1">
      <c r="A18" s="727"/>
      <c r="B18" s="737"/>
      <c r="C18" s="748"/>
      <c r="D18" s="748"/>
      <c r="E18" s="748"/>
      <c r="G18" s="769"/>
      <c r="I18" s="763"/>
      <c r="J18" s="763"/>
    </row>
    <row r="19" spans="1:10" ht="30" customHeight="1">
      <c r="A19" s="727"/>
      <c r="B19" s="737"/>
      <c r="C19" s="748"/>
      <c r="D19" s="748"/>
      <c r="E19" s="748"/>
      <c r="G19" s="769"/>
      <c r="I19" s="763"/>
      <c r="J19" s="763"/>
    </row>
    <row r="20" spans="1:10" ht="18" customHeight="1">
      <c r="A20" s="727"/>
      <c r="B20" s="737"/>
      <c r="C20" s="748"/>
      <c r="D20" s="748"/>
      <c r="E20" s="748"/>
      <c r="G20" s="769"/>
      <c r="I20" s="763"/>
      <c r="J20" s="763"/>
    </row>
    <row r="21" spans="1:10" ht="30" customHeight="1">
      <c r="A21" s="727"/>
      <c r="B21" s="737"/>
      <c r="C21" s="749"/>
      <c r="D21" s="756"/>
      <c r="E21" s="759"/>
      <c r="F21" s="764"/>
      <c r="G21" s="769"/>
      <c r="I21" s="763"/>
      <c r="J21" s="763"/>
    </row>
    <row r="22" spans="1:10" ht="30" customHeight="1">
      <c r="A22" s="727"/>
      <c r="B22" s="737"/>
      <c r="C22" s="748"/>
      <c r="D22" s="748"/>
      <c r="E22" s="748"/>
      <c r="G22" s="769"/>
      <c r="I22" s="763"/>
      <c r="J22" s="763"/>
    </row>
    <row r="23" spans="1:10" ht="30" customHeight="1">
      <c r="A23" s="727"/>
      <c r="B23" s="738"/>
      <c r="G23" s="766"/>
    </row>
    <row r="24" spans="1:10" ht="19.5" customHeight="1">
      <c r="A24" s="727"/>
      <c r="B24" s="739" t="s">
        <v>351</v>
      </c>
      <c r="C24" s="750" t="str">
        <f>'入力表(工事・業務）'!J7</f>
        <v>魚津市○○町○番○号</v>
      </c>
      <c r="D24" s="750"/>
      <c r="E24" s="750"/>
      <c r="F24" s="751"/>
      <c r="G24" s="771"/>
    </row>
    <row r="25" spans="1:10" ht="19.5" customHeight="1">
      <c r="A25" s="727"/>
      <c r="B25" s="739"/>
      <c r="C25" s="750" t="str">
        <f>'入力表(工事・業務）'!J8</f>
        <v>株式会社　○○組</v>
      </c>
      <c r="D25" s="750"/>
      <c r="E25" s="750"/>
      <c r="F25" s="751"/>
      <c r="G25" s="771"/>
    </row>
    <row r="26" spans="1:10" ht="19.5" customHeight="1">
      <c r="A26" s="727"/>
      <c r="B26" s="739"/>
      <c r="C26" s="751" t="str">
        <f>'入力表(工事・業務）'!J9</f>
        <v>代表取締役　○○○○</v>
      </c>
      <c r="D26" s="751"/>
      <c r="E26" s="751"/>
      <c r="F26" s="751"/>
      <c r="G26" s="771"/>
    </row>
    <row r="27" spans="1:10" ht="30" customHeight="1">
      <c r="A27" s="727"/>
      <c r="G27" s="766"/>
    </row>
    <row r="28" spans="1:10" ht="30" customHeight="1">
      <c r="A28" s="731"/>
      <c r="B28" s="740"/>
      <c r="C28" s="740"/>
      <c r="D28" s="740"/>
      <c r="E28" s="740"/>
      <c r="F28" s="740"/>
      <c r="G28" s="772"/>
    </row>
    <row r="29" spans="1:10" ht="30" customHeight="1">
      <c r="A29" s="263"/>
    </row>
    <row r="30" spans="1:10" ht="30" customHeight="1">
      <c r="A30" s="263"/>
      <c r="B30" s="741"/>
      <c r="C30" s="752"/>
      <c r="D30" s="757"/>
      <c r="E30" s="760"/>
    </row>
  </sheetData>
  <mergeCells count="16">
    <mergeCell ref="A6:G6"/>
    <mergeCell ref="C9:F9"/>
    <mergeCell ref="C10:F10"/>
    <mergeCell ref="D12:E12"/>
    <mergeCell ref="I12:J12"/>
    <mergeCell ref="C14:E14"/>
    <mergeCell ref="C16:E16"/>
    <mergeCell ref="C18:E18"/>
    <mergeCell ref="C22:E22"/>
    <mergeCell ref="C24:E24"/>
    <mergeCell ref="C25:E25"/>
    <mergeCell ref="C26:E26"/>
    <mergeCell ref="A3:G4"/>
    <mergeCell ref="B9:B10"/>
    <mergeCell ref="B24:B26"/>
    <mergeCell ref="F24:F26"/>
  </mergeCells>
  <phoneticPr fontId="5" type="Hiragana"/>
  <conditionalFormatting sqref="H12:H13">
    <cfRule type="expression" dxfId="1" priority="2">
      <formula>IF(I12="",1,0)</formula>
    </cfRule>
  </conditionalFormatting>
  <hyperlinks>
    <hyperlink ref="I5" location="'入力表(工事・業務）'!A1"/>
  </hyperlinks>
  <printOptions horizontalCentered="1" verticalCentered="1"/>
  <pageMargins left="0.98402777777777795" right="0.39374999999999999" top="0.39374999999999999" bottom="0.39374999999999999" header="0.511811023622047" footer="0.511811023622047"/>
  <pageSetup paperSize="9" fitToWidth="1" fitToHeight="1" orientation="portrait" usePrinterDefaults="1" horizontalDpi="300"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sheetPr>
    <tabColor rgb="FF3366FF"/>
  </sheetPr>
  <dimension ref="A1:J25"/>
  <sheetViews>
    <sheetView view="pageBreakPreview" topLeftCell="A13" zoomScale="110" zoomScaleNormal="55" zoomScaleSheetLayoutView="110" workbookViewId="0">
      <selection activeCell="F24" sqref="F24"/>
    </sheetView>
  </sheetViews>
  <sheetFormatPr defaultColWidth="14.62890625" defaultRowHeight="16.2"/>
  <cols>
    <col min="1" max="1" width="6.62890625" style="775" customWidth="1"/>
    <col min="2" max="6" width="14.62890625" style="775"/>
    <col min="7" max="7" width="6.62890625" style="775" customWidth="1"/>
    <col min="8" max="8" width="14.62890625" style="775"/>
    <col min="9" max="9" width="38" style="775" customWidth="1"/>
    <col min="10" max="16384" width="14.62890625" style="775"/>
  </cols>
  <sheetData>
    <row r="1" spans="1:10" ht="30" customHeight="1">
      <c r="A1" s="776"/>
      <c r="B1" s="781"/>
      <c r="C1" s="781"/>
      <c r="D1" s="781"/>
      <c r="E1" s="781"/>
      <c r="F1" s="781"/>
      <c r="G1" s="790"/>
    </row>
    <row r="2" spans="1:10" ht="30" customHeight="1">
      <c r="A2" s="777"/>
      <c r="B2" s="782"/>
      <c r="C2" s="782"/>
      <c r="D2" s="782"/>
      <c r="E2" s="782"/>
      <c r="F2" s="782"/>
      <c r="G2" s="791"/>
    </row>
    <row r="3" spans="1:10" ht="30" customHeight="1">
      <c r="A3" s="778" t="s">
        <v>528</v>
      </c>
      <c r="B3" s="778"/>
      <c r="C3" s="778"/>
      <c r="D3" s="778"/>
      <c r="E3" s="778"/>
      <c r="F3" s="778"/>
      <c r="G3" s="778"/>
      <c r="H3" s="797"/>
      <c r="I3" s="797"/>
      <c r="J3" s="797"/>
    </row>
    <row r="4" spans="1:10" ht="30" customHeight="1">
      <c r="A4" s="778"/>
      <c r="B4" s="778"/>
      <c r="C4" s="778"/>
      <c r="D4" s="778"/>
      <c r="E4" s="778"/>
      <c r="F4" s="778"/>
      <c r="G4" s="778"/>
    </row>
    <row r="5" spans="1:10" ht="30" customHeight="1">
      <c r="A5" s="779"/>
      <c r="B5" s="747"/>
      <c r="C5" s="747"/>
      <c r="D5" s="747"/>
      <c r="E5" s="747"/>
      <c r="F5" s="747"/>
      <c r="G5" s="791"/>
      <c r="I5" s="173" t="s">
        <v>198</v>
      </c>
    </row>
    <row r="6" spans="1:10" ht="30" customHeight="1">
      <c r="A6" s="779"/>
      <c r="B6" s="747"/>
      <c r="C6" s="747"/>
      <c r="D6" s="787" t="str">
        <f>'入力表(工事・業務）'!$E$4</f>
        <v>令和７年度</v>
      </c>
      <c r="E6" s="788"/>
      <c r="F6" s="747"/>
      <c r="G6" s="791"/>
    </row>
    <row r="7" spans="1:10" ht="30" customHeight="1">
      <c r="A7" s="777"/>
      <c r="B7" s="782"/>
      <c r="C7" s="782"/>
      <c r="D7" s="782"/>
      <c r="E7" s="782"/>
      <c r="F7" s="761"/>
      <c r="G7" s="791"/>
    </row>
    <row r="8" spans="1:10" ht="30" customHeight="1">
      <c r="A8" s="777"/>
      <c r="B8" s="738"/>
      <c r="C8" s="742" t="str">
        <f>'入力表(工事・業務）'!E6</f>
        <v>魚津市庁舎整備事業</v>
      </c>
      <c r="D8" s="742"/>
      <c r="E8" s="742"/>
      <c r="F8" s="742"/>
      <c r="G8" s="791"/>
    </row>
    <row r="9" spans="1:10" ht="30" customHeight="1">
      <c r="A9" s="777"/>
      <c r="B9" s="739" t="s">
        <v>478</v>
      </c>
      <c r="C9" s="743" t="str">
        <f>'入力表(工事・業務）'!E7</f>
        <v>○○○○○○○○工事</v>
      </c>
      <c r="D9" s="743"/>
      <c r="E9" s="743"/>
      <c r="F9" s="743"/>
      <c r="G9" s="792"/>
      <c r="H9" s="798"/>
      <c r="I9" s="798"/>
    </row>
    <row r="10" spans="1:10" ht="30" customHeight="1">
      <c r="A10" s="777"/>
      <c r="B10" s="735"/>
      <c r="C10" s="744"/>
      <c r="D10" s="753"/>
      <c r="E10" s="753"/>
      <c r="F10" s="753"/>
      <c r="G10" s="792"/>
      <c r="H10" s="798"/>
      <c r="I10" s="798"/>
    </row>
    <row r="11" spans="1:10" ht="30" customHeight="1">
      <c r="A11" s="777"/>
      <c r="B11" s="739" t="s">
        <v>505</v>
      </c>
      <c r="C11" s="745" t="s">
        <v>201</v>
      </c>
      <c r="D11" s="745" t="str">
        <f>'入力表(工事・業務）'!E8</f>
        <v>○○○○○</v>
      </c>
      <c r="E11" s="745"/>
      <c r="F11" s="762" t="s">
        <v>202</v>
      </c>
      <c r="G11" s="791"/>
      <c r="H11" s="799"/>
      <c r="I11" s="800"/>
      <c r="J11" s="800"/>
    </row>
    <row r="12" spans="1:10" ht="30" customHeight="1">
      <c r="A12" s="777"/>
      <c r="B12" s="735"/>
      <c r="C12" s="782"/>
      <c r="D12" s="754"/>
      <c r="E12" s="782"/>
      <c r="F12" s="782"/>
      <c r="G12" s="791"/>
      <c r="H12" s="799"/>
      <c r="I12" s="800"/>
      <c r="J12" s="800"/>
    </row>
    <row r="13" spans="1:10" ht="30" customHeight="1">
      <c r="A13" s="777"/>
      <c r="B13" s="736" t="s">
        <v>79</v>
      </c>
      <c r="C13" s="746" t="str">
        <f>'入力表(工事・業務）'!E12</f>
        <v>令和７年６月２日</v>
      </c>
      <c r="D13" s="746"/>
      <c r="E13" s="746"/>
      <c r="F13" s="782" t="s">
        <v>204</v>
      </c>
      <c r="G13" s="793"/>
      <c r="I13" s="801"/>
      <c r="J13" s="801"/>
    </row>
    <row r="14" spans="1:10" ht="30" customHeight="1">
      <c r="A14" s="777"/>
      <c r="B14" s="735"/>
      <c r="C14" s="739"/>
      <c r="D14" s="755"/>
      <c r="E14" s="758"/>
      <c r="F14" s="763"/>
      <c r="G14" s="793"/>
      <c r="I14" s="801"/>
      <c r="J14" s="801"/>
    </row>
    <row r="15" spans="1:10" ht="30" customHeight="1">
      <c r="A15" s="777"/>
      <c r="B15" s="736" t="s">
        <v>507</v>
      </c>
      <c r="C15" s="746" t="str">
        <f>IF('入力表(工事・業務）'!E14="",'入力表(工事・業務）'!E13,'入力表(工事・業務）'!E14)</f>
        <v>令和８年6月30日</v>
      </c>
      <c r="D15" s="746"/>
      <c r="E15" s="746"/>
      <c r="F15" s="782" t="s">
        <v>207</v>
      </c>
      <c r="G15" s="794"/>
      <c r="I15" s="802"/>
      <c r="J15" s="802"/>
    </row>
    <row r="16" spans="1:10" ht="30" customHeight="1">
      <c r="A16" s="777"/>
      <c r="B16" s="735"/>
      <c r="C16" s="747"/>
      <c r="D16" s="755"/>
      <c r="E16" s="758"/>
      <c r="F16" s="763"/>
      <c r="G16" s="794"/>
      <c r="I16" s="802"/>
      <c r="J16" s="802"/>
    </row>
    <row r="17" spans="1:10" ht="30" customHeight="1">
      <c r="A17" s="777"/>
      <c r="B17" s="739" t="s">
        <v>466</v>
      </c>
      <c r="C17" s="746" t="str">
        <f>'入力表(工事・業務）'!E16</f>
        <v>令和８年３月31日</v>
      </c>
      <c r="D17" s="746"/>
      <c r="E17" s="746"/>
      <c r="F17" s="782"/>
      <c r="G17" s="793"/>
      <c r="I17" s="801"/>
      <c r="J17" s="801"/>
    </row>
    <row r="18" spans="1:10" ht="30" customHeight="1">
      <c r="A18" s="777"/>
      <c r="B18" s="737"/>
      <c r="C18" s="749"/>
      <c r="D18" s="756"/>
      <c r="E18" s="759"/>
      <c r="F18" s="764"/>
      <c r="G18" s="793"/>
      <c r="I18" s="801"/>
      <c r="J18" s="801"/>
    </row>
    <row r="19" spans="1:10" ht="30" customHeight="1">
      <c r="A19" s="777"/>
      <c r="B19" s="737"/>
      <c r="C19" s="749"/>
      <c r="D19" s="756"/>
      <c r="E19" s="759"/>
      <c r="F19" s="764"/>
      <c r="G19" s="793"/>
      <c r="I19" s="801"/>
      <c r="J19" s="801"/>
    </row>
    <row r="20" spans="1:10" ht="30" customHeight="1">
      <c r="A20" s="777"/>
      <c r="B20" s="738"/>
      <c r="C20" s="782"/>
      <c r="D20" s="782"/>
      <c r="E20" s="782"/>
      <c r="F20" s="782"/>
      <c r="G20" s="791"/>
    </row>
    <row r="21" spans="1:10" ht="30" customHeight="1">
      <c r="A21" s="777"/>
      <c r="B21" s="739" t="s">
        <v>289</v>
      </c>
      <c r="C21" s="784" t="str">
        <f>'入力表(工事・業務）'!J7</f>
        <v>魚津市○○町○番○号</v>
      </c>
      <c r="D21" s="784"/>
      <c r="E21" s="784"/>
      <c r="F21" s="789"/>
      <c r="G21" s="795"/>
    </row>
    <row r="22" spans="1:10" ht="21" customHeight="1">
      <c r="A22" s="777"/>
      <c r="B22" s="739"/>
      <c r="C22" s="785" t="str">
        <f>'入力表(工事・業務）'!J8</f>
        <v>株式会社　○○組</v>
      </c>
      <c r="D22" s="785"/>
      <c r="E22" s="785"/>
      <c r="F22" s="789"/>
      <c r="G22" s="795"/>
    </row>
    <row r="23" spans="1:10" ht="19.5" customHeight="1">
      <c r="A23" s="777"/>
      <c r="B23" s="739"/>
      <c r="C23" s="786" t="str">
        <f>'入力表(工事・業務）'!J9</f>
        <v>代表取締役　○○○○</v>
      </c>
      <c r="D23" s="786"/>
      <c r="E23" s="786"/>
      <c r="F23" s="789"/>
      <c r="G23" s="795"/>
    </row>
    <row r="24" spans="1:10" ht="30" customHeight="1">
      <c r="A24" s="777"/>
      <c r="B24" s="782"/>
      <c r="C24" s="782"/>
      <c r="D24" s="782"/>
      <c r="E24" s="782"/>
      <c r="F24" s="782"/>
      <c r="G24" s="791"/>
    </row>
    <row r="25" spans="1:10" ht="30" customHeight="1">
      <c r="A25" s="780"/>
      <c r="B25" s="783"/>
      <c r="C25" s="783"/>
      <c r="D25" s="783"/>
      <c r="E25" s="783"/>
      <c r="F25" s="783"/>
      <c r="G25" s="796"/>
    </row>
  </sheetData>
  <mergeCells count="12">
    <mergeCell ref="C8:F8"/>
    <mergeCell ref="C9:F9"/>
    <mergeCell ref="D11:E11"/>
    <mergeCell ref="C13:E13"/>
    <mergeCell ref="C15:E15"/>
    <mergeCell ref="C17:E17"/>
    <mergeCell ref="C21:E21"/>
    <mergeCell ref="C22:E22"/>
    <mergeCell ref="C23:E23"/>
    <mergeCell ref="A3:G4"/>
    <mergeCell ref="B21:B23"/>
    <mergeCell ref="F21:F23"/>
  </mergeCells>
  <phoneticPr fontId="5" type="Hiragana"/>
  <conditionalFormatting sqref="H11:H12">
    <cfRule type="expression" dxfId="0" priority="2">
      <formula>IF(I11="",1,0)</formula>
    </cfRule>
  </conditionalFormatting>
  <hyperlinks>
    <hyperlink ref="I5" location="'入力表(工事・業務）'!A1"/>
  </hyperlinks>
  <printOptions horizontalCentered="1" verticalCentered="1"/>
  <pageMargins left="0.98402777777777795" right="0.39374999999999999" top="0.39374999999999999" bottom="0.39374999999999999" header="0.511811023622047" footer="0.511811023622047"/>
  <pageSetup paperSize="9" fitToWidth="1" fitToHeight="1" orientation="portrait" usePrinterDefaults="1"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sheetPr>
    <tabColor rgb="FF3366FF"/>
  </sheetPr>
  <dimension ref="A1:DF68"/>
  <sheetViews>
    <sheetView view="pageBreakPreview" topLeftCell="A28" zoomScale="110" zoomScaleSheetLayoutView="110" workbookViewId="0">
      <selection activeCell="DF33" sqref="DF33"/>
    </sheetView>
  </sheetViews>
  <sheetFormatPr defaultColWidth="9.00390625" defaultRowHeight="13.2"/>
  <cols>
    <col min="1" max="109" width="1.8671875" style="9" customWidth="1"/>
    <col min="110" max="110" width="39.5" style="9" customWidth="1"/>
    <col min="111" max="120" width="1.8671875" style="9" customWidth="1"/>
    <col min="121" max="16384" width="9" style="9" customWidth="1"/>
  </cols>
  <sheetData>
    <row r="1" spans="1:110" ht="11.25" customHeight="1">
      <c r="A1" s="803"/>
      <c r="B1" s="807"/>
      <c r="C1" s="807"/>
      <c r="D1" s="807"/>
      <c r="E1" s="807"/>
      <c r="F1" s="807"/>
      <c r="G1" s="807"/>
      <c r="H1" s="807"/>
      <c r="I1" s="807"/>
      <c r="J1" s="807"/>
      <c r="K1" s="807"/>
      <c r="L1" s="807"/>
      <c r="M1" s="816"/>
      <c r="N1" s="816"/>
      <c r="O1" s="816"/>
      <c r="P1" s="816"/>
      <c r="Q1" s="816"/>
      <c r="R1" s="816"/>
      <c r="S1" s="816"/>
      <c r="T1" s="816"/>
      <c r="U1" s="822"/>
      <c r="V1" s="822"/>
      <c r="W1" s="822"/>
      <c r="X1" s="822"/>
      <c r="Y1" s="822"/>
      <c r="Z1" s="822"/>
      <c r="AA1" s="822"/>
      <c r="AB1" s="822"/>
      <c r="AC1" s="822"/>
      <c r="AD1" s="822"/>
      <c r="AE1" s="822"/>
      <c r="AF1" s="822"/>
      <c r="AG1" s="822"/>
      <c r="AH1" s="822"/>
      <c r="AI1" s="822"/>
      <c r="AJ1" s="822"/>
      <c r="AK1" s="822"/>
      <c r="AL1" s="822"/>
      <c r="AM1" s="822"/>
      <c r="AN1" s="822"/>
      <c r="AO1" s="822"/>
      <c r="AP1" s="822"/>
      <c r="AQ1" s="822"/>
      <c r="AR1" s="822"/>
      <c r="AS1" s="822"/>
      <c r="AT1" s="822"/>
      <c r="AU1" s="822"/>
      <c r="AV1" s="822"/>
      <c r="AW1" s="822"/>
      <c r="AX1" s="822"/>
      <c r="AY1" s="822"/>
      <c r="AZ1" s="822"/>
      <c r="BA1" s="822"/>
      <c r="BB1" s="822"/>
      <c r="BC1" s="822"/>
      <c r="BD1" s="822"/>
      <c r="BE1" s="822"/>
      <c r="BF1" s="822"/>
      <c r="BG1" s="822"/>
      <c r="BH1" s="822"/>
      <c r="BI1" s="822"/>
      <c r="BJ1" s="822"/>
      <c r="BK1" s="822"/>
      <c r="BL1" s="822"/>
      <c r="BM1" s="822"/>
      <c r="BN1" s="822"/>
      <c r="BO1" s="822"/>
      <c r="BP1" s="822"/>
      <c r="BQ1" s="822"/>
      <c r="BR1" s="822"/>
      <c r="BS1" s="822"/>
      <c r="BT1" s="822"/>
      <c r="BU1" s="822"/>
      <c r="BV1" s="822"/>
      <c r="BW1" s="822"/>
      <c r="BX1" s="822"/>
      <c r="BY1" s="822"/>
      <c r="BZ1" s="822"/>
      <c r="CA1" s="822"/>
      <c r="CB1" s="822"/>
      <c r="CC1" s="822"/>
      <c r="CD1" s="822"/>
      <c r="CE1" s="822"/>
      <c r="CF1" s="822"/>
      <c r="CG1" s="822"/>
      <c r="CH1" s="822"/>
      <c r="CI1" s="822"/>
      <c r="CJ1" s="822"/>
      <c r="CK1" s="822"/>
      <c r="CL1" s="822"/>
      <c r="CM1" s="822"/>
      <c r="CN1" s="822"/>
      <c r="CO1" s="822"/>
      <c r="CP1" s="822"/>
      <c r="CQ1" s="822"/>
      <c r="CR1" s="822"/>
      <c r="CS1" s="822"/>
      <c r="CT1" s="822"/>
      <c r="CU1" s="822"/>
      <c r="CV1" s="822"/>
      <c r="CW1" s="822"/>
      <c r="CX1" s="822"/>
      <c r="CY1" s="822"/>
      <c r="CZ1" s="831"/>
    </row>
    <row r="2" spans="1:110" ht="11.25" customHeight="1">
      <c r="A2" s="804"/>
      <c r="B2" s="808"/>
      <c r="C2" s="808"/>
      <c r="D2" s="811" t="str">
        <f>'入力表(工事・業務）'!E4</f>
        <v>令和７年度</v>
      </c>
      <c r="E2" s="811"/>
      <c r="F2" s="811"/>
      <c r="G2" s="811"/>
      <c r="H2" s="811"/>
      <c r="I2" s="811"/>
      <c r="J2" s="811"/>
      <c r="K2" s="811"/>
      <c r="L2" s="811"/>
      <c r="M2" s="811"/>
      <c r="N2" s="811"/>
      <c r="O2" s="811"/>
      <c r="P2" s="811"/>
      <c r="Q2" s="811"/>
      <c r="R2" s="818"/>
      <c r="S2" s="818"/>
      <c r="T2" s="818"/>
      <c r="U2" s="809"/>
      <c r="V2" s="809"/>
      <c r="W2" s="809"/>
      <c r="X2" s="809"/>
      <c r="Y2" s="809"/>
      <c r="Z2" s="809"/>
      <c r="AA2" s="809"/>
      <c r="AB2" s="809"/>
      <c r="AC2" s="809"/>
      <c r="AD2" s="809"/>
      <c r="AE2" s="809"/>
      <c r="AF2" s="809"/>
      <c r="AG2" s="809"/>
      <c r="AH2" s="809"/>
      <c r="AI2" s="809"/>
      <c r="AJ2" s="809"/>
      <c r="AK2" s="809"/>
      <c r="AL2" s="809"/>
      <c r="AM2" s="809"/>
      <c r="AN2" s="809"/>
      <c r="AO2" s="809"/>
      <c r="AP2" s="809"/>
      <c r="AQ2" s="809"/>
      <c r="AR2" s="809"/>
      <c r="AS2" s="809"/>
      <c r="AT2" s="809"/>
      <c r="AU2" s="809"/>
      <c r="AV2" s="809"/>
      <c r="AW2" s="809"/>
      <c r="AX2" s="809"/>
      <c r="AY2" s="809"/>
      <c r="AZ2" s="809"/>
      <c r="BA2" s="809"/>
      <c r="BB2" s="809"/>
      <c r="BC2" s="809"/>
      <c r="BD2" s="809"/>
      <c r="BE2" s="809"/>
      <c r="BF2" s="809"/>
      <c r="BG2" s="809"/>
      <c r="BH2" s="809"/>
      <c r="BI2" s="809"/>
      <c r="BJ2" s="809"/>
      <c r="BK2" s="809"/>
      <c r="BL2" s="809"/>
      <c r="BM2" s="809"/>
      <c r="BN2" s="809"/>
      <c r="BO2" s="809"/>
      <c r="BP2" s="809"/>
      <c r="BQ2" s="809"/>
      <c r="BR2" s="809"/>
      <c r="BS2" s="809"/>
      <c r="BT2" s="809"/>
      <c r="BU2" s="809"/>
      <c r="BV2" s="809"/>
      <c r="BW2" s="809"/>
      <c r="BX2" s="809"/>
      <c r="BY2" s="809"/>
      <c r="BZ2" s="809"/>
      <c r="CA2" s="809"/>
      <c r="CB2" s="809"/>
      <c r="CC2" s="809"/>
      <c r="CD2" s="809"/>
      <c r="CE2" s="809"/>
      <c r="CF2" s="809"/>
      <c r="CG2" s="809"/>
      <c r="CH2" s="809"/>
      <c r="CI2" s="809"/>
      <c r="CJ2" s="809"/>
      <c r="CK2" s="809"/>
      <c r="CL2" s="809"/>
      <c r="CM2" s="809"/>
      <c r="CN2" s="809"/>
      <c r="CO2" s="809"/>
      <c r="CP2" s="809"/>
      <c r="CQ2" s="809"/>
      <c r="CR2" s="809"/>
      <c r="CS2" s="809"/>
      <c r="CT2" s="809"/>
      <c r="CU2" s="809"/>
      <c r="CV2" s="809"/>
      <c r="CW2" s="809"/>
      <c r="CX2" s="809"/>
      <c r="CY2" s="809"/>
      <c r="CZ2" s="832"/>
    </row>
    <row r="3" spans="1:110" ht="11.25" customHeight="1">
      <c r="A3" s="804"/>
      <c r="B3" s="808"/>
      <c r="C3" s="808"/>
      <c r="D3" s="811"/>
      <c r="E3" s="811"/>
      <c r="F3" s="811"/>
      <c r="G3" s="811"/>
      <c r="H3" s="811"/>
      <c r="I3" s="811"/>
      <c r="J3" s="811"/>
      <c r="K3" s="811"/>
      <c r="L3" s="811"/>
      <c r="M3" s="811"/>
      <c r="N3" s="811"/>
      <c r="O3" s="811"/>
      <c r="P3" s="811"/>
      <c r="Q3" s="811"/>
      <c r="R3" s="819"/>
      <c r="S3" s="819"/>
      <c r="T3" s="818"/>
      <c r="U3" s="809"/>
      <c r="V3" s="809"/>
      <c r="W3" s="809"/>
      <c r="X3" s="809"/>
      <c r="Y3" s="809"/>
      <c r="Z3" s="809"/>
      <c r="AA3" s="809"/>
      <c r="AB3" s="809"/>
      <c r="AC3" s="809"/>
      <c r="AD3" s="809"/>
      <c r="AE3" s="809"/>
      <c r="AF3" s="809"/>
      <c r="AG3" s="809"/>
      <c r="AH3" s="809"/>
      <c r="AI3" s="809"/>
      <c r="AJ3" s="809"/>
      <c r="AK3" s="809"/>
      <c r="AL3" s="809"/>
      <c r="AM3" s="809"/>
      <c r="AN3" s="809"/>
      <c r="AO3" s="809"/>
      <c r="AP3" s="809"/>
      <c r="AQ3" s="809"/>
      <c r="AR3" s="809"/>
      <c r="AS3" s="809"/>
      <c r="AT3" s="809"/>
      <c r="AU3" s="809"/>
      <c r="AV3" s="809"/>
      <c r="AW3" s="809"/>
      <c r="AX3" s="809"/>
      <c r="AY3" s="809"/>
      <c r="AZ3" s="809"/>
      <c r="BA3" s="809"/>
      <c r="BB3" s="809"/>
      <c r="BC3" s="809"/>
      <c r="BD3" s="809"/>
      <c r="BE3" s="809"/>
      <c r="BF3" s="809"/>
      <c r="BG3" s="809"/>
      <c r="BH3" s="809"/>
      <c r="BI3" s="809"/>
      <c r="BJ3" s="809"/>
      <c r="BK3" s="809"/>
      <c r="BL3" s="809"/>
      <c r="BM3" s="809"/>
      <c r="BN3" s="809"/>
      <c r="BO3" s="809"/>
      <c r="BP3" s="809"/>
      <c r="BQ3" s="809"/>
      <c r="BR3" s="809"/>
      <c r="BS3" s="809"/>
      <c r="BT3" s="809"/>
      <c r="BU3" s="809"/>
      <c r="BV3" s="809"/>
      <c r="BW3" s="809"/>
      <c r="BX3" s="809"/>
      <c r="BY3" s="809"/>
      <c r="BZ3" s="809"/>
      <c r="CA3" s="809"/>
      <c r="CB3" s="809"/>
      <c r="CC3" s="809"/>
      <c r="CD3" s="809"/>
      <c r="CE3" s="809"/>
      <c r="CF3" s="809"/>
      <c r="CG3" s="809"/>
      <c r="CH3" s="809"/>
      <c r="CI3" s="809"/>
      <c r="CJ3" s="809"/>
      <c r="CK3" s="809"/>
      <c r="CL3" s="809"/>
      <c r="CM3" s="809"/>
      <c r="CN3" s="809"/>
      <c r="CO3" s="809"/>
      <c r="CP3" s="809"/>
      <c r="CQ3" s="809"/>
      <c r="CR3" s="809"/>
      <c r="CS3" s="809"/>
      <c r="CT3" s="809"/>
      <c r="CU3" s="809"/>
      <c r="CV3" s="809"/>
      <c r="CW3" s="809"/>
      <c r="CX3" s="809"/>
      <c r="CY3" s="809"/>
      <c r="CZ3" s="832"/>
    </row>
    <row r="4" spans="1:110" ht="11.25" customHeight="1">
      <c r="A4" s="804"/>
      <c r="B4" s="808"/>
      <c r="C4" s="808"/>
      <c r="D4" s="811"/>
      <c r="E4" s="811"/>
      <c r="F4" s="811"/>
      <c r="G4" s="811"/>
      <c r="H4" s="811"/>
      <c r="I4" s="811"/>
      <c r="J4" s="811"/>
      <c r="K4" s="811"/>
      <c r="L4" s="811"/>
      <c r="M4" s="811"/>
      <c r="N4" s="811"/>
      <c r="O4" s="811"/>
      <c r="P4" s="811"/>
      <c r="Q4" s="811"/>
      <c r="R4" s="813"/>
      <c r="S4" s="813"/>
      <c r="T4" s="813"/>
      <c r="U4" s="813"/>
      <c r="V4" s="813"/>
      <c r="W4" s="813"/>
      <c r="X4" s="813"/>
      <c r="Y4" s="813"/>
      <c r="Z4" s="813"/>
      <c r="AA4" s="808"/>
      <c r="AB4" s="808"/>
      <c r="AC4" s="808"/>
      <c r="AD4" s="808"/>
      <c r="AE4" s="808"/>
      <c r="AF4" s="808"/>
      <c r="AG4" s="808"/>
      <c r="AH4" s="808"/>
      <c r="AI4" s="808"/>
      <c r="AJ4" s="808"/>
      <c r="AK4" s="808"/>
      <c r="AL4" s="808"/>
      <c r="AM4" s="808"/>
      <c r="AN4" s="808"/>
      <c r="AO4" s="808"/>
      <c r="AP4" s="808"/>
      <c r="AQ4" s="808"/>
      <c r="AR4" s="808"/>
      <c r="AS4" s="808"/>
      <c r="AT4" s="808"/>
      <c r="AU4" s="808"/>
      <c r="AV4" s="808"/>
      <c r="AW4" s="808"/>
      <c r="AX4" s="808"/>
      <c r="AY4" s="808"/>
      <c r="AZ4" s="808"/>
      <c r="BA4" s="808"/>
      <c r="BB4" s="808"/>
      <c r="BC4" s="808"/>
      <c r="BD4" s="808"/>
      <c r="BE4" s="808"/>
      <c r="BF4" s="808"/>
      <c r="BG4" s="808"/>
      <c r="BH4" s="808"/>
      <c r="BI4" s="808"/>
      <c r="BJ4" s="808"/>
      <c r="BK4" s="808"/>
      <c r="BL4" s="808"/>
      <c r="BM4" s="808"/>
      <c r="BN4" s="68"/>
      <c r="BO4" s="68"/>
      <c r="BP4" s="68"/>
      <c r="BQ4" s="68"/>
      <c r="BR4" s="68"/>
      <c r="BS4" s="68"/>
      <c r="BT4" s="68"/>
      <c r="BU4" s="68"/>
      <c r="BV4" s="68"/>
      <c r="BW4" s="68"/>
      <c r="BX4" s="808"/>
      <c r="BY4" s="808"/>
      <c r="BZ4" s="808"/>
      <c r="CA4" s="808"/>
      <c r="CB4" s="808"/>
      <c r="CC4" s="808"/>
      <c r="CD4" s="828"/>
      <c r="CE4" s="828"/>
      <c r="CF4" s="828"/>
      <c r="CG4" s="828"/>
      <c r="CH4" s="828"/>
      <c r="CI4" s="828"/>
      <c r="CJ4" s="828"/>
      <c r="CK4" s="829"/>
      <c r="CL4" s="829"/>
      <c r="CM4" s="829"/>
      <c r="CN4" s="829"/>
      <c r="CO4" s="829"/>
      <c r="CP4" s="829"/>
      <c r="CQ4" s="829"/>
      <c r="CR4" s="828"/>
      <c r="CS4" s="828"/>
      <c r="CT4" s="828"/>
      <c r="CU4" s="828"/>
      <c r="CV4" s="828"/>
      <c r="CW4" s="828"/>
      <c r="CX4" s="828"/>
      <c r="CY4" s="828"/>
      <c r="CZ4" s="833"/>
    </row>
    <row r="5" spans="1:110" ht="11.25" customHeight="1">
      <c r="A5" s="804"/>
      <c r="B5" s="808"/>
      <c r="C5" s="808"/>
      <c r="D5" s="811"/>
      <c r="E5" s="811"/>
      <c r="F5" s="811"/>
      <c r="G5" s="811"/>
      <c r="H5" s="811"/>
      <c r="I5" s="811"/>
      <c r="J5" s="811"/>
      <c r="K5" s="811"/>
      <c r="L5" s="811"/>
      <c r="M5" s="811"/>
      <c r="N5" s="811"/>
      <c r="O5" s="811"/>
      <c r="P5" s="811"/>
      <c r="Q5" s="811"/>
      <c r="R5" s="813"/>
      <c r="S5" s="813"/>
      <c r="T5" s="813"/>
      <c r="U5" s="813"/>
      <c r="V5" s="813"/>
      <c r="W5" s="813"/>
      <c r="X5" s="813"/>
      <c r="Y5" s="813"/>
      <c r="Z5" s="813"/>
      <c r="AA5" s="808"/>
      <c r="AB5" s="808"/>
      <c r="AC5" s="808"/>
      <c r="AD5" s="808"/>
      <c r="AE5" s="808"/>
      <c r="AF5" s="808"/>
      <c r="AG5" s="808"/>
      <c r="AH5" s="808"/>
      <c r="AI5" s="808"/>
      <c r="AJ5" s="808"/>
      <c r="AK5" s="808"/>
      <c r="AL5" s="808"/>
      <c r="AM5" s="808"/>
      <c r="AN5" s="808"/>
      <c r="AO5" s="808"/>
      <c r="AP5" s="808"/>
      <c r="AQ5" s="808"/>
      <c r="AR5" s="808"/>
      <c r="AS5" s="808"/>
      <c r="AT5" s="808"/>
      <c r="AU5" s="808"/>
      <c r="AV5" s="808"/>
      <c r="AW5" s="808"/>
      <c r="AX5" s="808"/>
      <c r="AY5" s="808"/>
      <c r="AZ5" s="808"/>
      <c r="BA5" s="808"/>
      <c r="BB5" s="808"/>
      <c r="BC5" s="808"/>
      <c r="BD5" s="808"/>
      <c r="BE5" s="808"/>
      <c r="BF5" s="808"/>
      <c r="BG5" s="808"/>
      <c r="BH5" s="808"/>
      <c r="BI5" s="808"/>
      <c r="BJ5" s="808"/>
      <c r="BK5" s="808"/>
      <c r="BL5" s="808"/>
      <c r="BM5" s="808"/>
      <c r="BN5" s="68"/>
      <c r="BO5" s="68"/>
      <c r="BP5" s="68"/>
      <c r="BQ5" s="68"/>
      <c r="BR5" s="68"/>
      <c r="BS5" s="68"/>
      <c r="BT5" s="68"/>
      <c r="BU5" s="68"/>
      <c r="BV5" s="68"/>
      <c r="BW5" s="68"/>
      <c r="BX5" s="808"/>
      <c r="BY5" s="808"/>
      <c r="BZ5" s="808"/>
      <c r="CA5" s="808"/>
      <c r="CB5" s="808"/>
      <c r="CC5" s="808"/>
      <c r="CD5" s="828"/>
      <c r="CE5" s="828"/>
      <c r="CF5" s="828"/>
      <c r="CG5" s="828"/>
      <c r="CH5" s="828"/>
      <c r="CI5" s="828"/>
      <c r="CJ5" s="828"/>
      <c r="CK5" s="829"/>
      <c r="CL5" s="829"/>
      <c r="CM5" s="829"/>
      <c r="CN5" s="829"/>
      <c r="CO5" s="829"/>
      <c r="CP5" s="829"/>
      <c r="CQ5" s="829"/>
      <c r="CR5" s="828"/>
      <c r="CS5" s="828"/>
      <c r="CT5" s="828"/>
      <c r="CU5" s="828"/>
      <c r="CV5" s="828"/>
      <c r="CW5" s="828"/>
      <c r="CX5" s="828"/>
      <c r="CY5" s="828"/>
      <c r="CZ5" s="833"/>
    </row>
    <row r="6" spans="1:110" ht="11.25" customHeight="1">
      <c r="A6" s="804"/>
      <c r="B6" s="808"/>
      <c r="C6" s="808"/>
      <c r="D6" s="808"/>
      <c r="E6" s="808"/>
      <c r="F6" s="808"/>
      <c r="G6" s="808"/>
      <c r="H6" s="808"/>
      <c r="I6" s="813"/>
      <c r="J6" s="813"/>
      <c r="K6" s="813"/>
      <c r="L6" s="813"/>
      <c r="M6" s="813"/>
      <c r="N6" s="813"/>
      <c r="O6" s="813"/>
      <c r="P6" s="813"/>
      <c r="Q6" s="813"/>
      <c r="R6" s="813"/>
      <c r="S6" s="813"/>
      <c r="T6" s="813"/>
      <c r="U6" s="813"/>
      <c r="V6" s="813"/>
      <c r="W6" s="813"/>
      <c r="X6" s="813"/>
      <c r="Y6" s="813"/>
      <c r="Z6" s="813"/>
      <c r="AA6" s="808"/>
      <c r="AB6" s="808"/>
      <c r="AC6" s="808"/>
      <c r="AD6" s="808"/>
      <c r="AE6" s="808"/>
      <c r="AF6" s="808"/>
      <c r="AG6" s="808"/>
      <c r="AH6" s="808"/>
      <c r="AI6" s="808"/>
      <c r="AJ6" s="808"/>
      <c r="AK6" s="808"/>
      <c r="AL6" s="808"/>
      <c r="AM6" s="808"/>
      <c r="AN6" s="808"/>
      <c r="AO6" s="808"/>
      <c r="AP6" s="808"/>
      <c r="AQ6" s="808"/>
      <c r="AR6" s="808"/>
      <c r="AS6" s="808"/>
      <c r="AT6" s="808"/>
      <c r="AU6" s="808"/>
      <c r="AV6" s="808"/>
      <c r="AW6" s="808"/>
      <c r="AX6" s="808"/>
      <c r="AY6" s="808"/>
      <c r="AZ6" s="808"/>
      <c r="BA6" s="808"/>
      <c r="BB6" s="808"/>
      <c r="BC6" s="808"/>
      <c r="BD6" s="808"/>
      <c r="BE6" s="808"/>
      <c r="BF6" s="808"/>
      <c r="BG6" s="808"/>
      <c r="BH6" s="808"/>
      <c r="BI6" s="808"/>
      <c r="BJ6" s="808"/>
      <c r="BK6" s="808"/>
      <c r="BL6" s="808"/>
      <c r="BM6" s="808"/>
      <c r="BN6" s="68"/>
      <c r="BO6" s="68"/>
      <c r="BP6" s="68"/>
      <c r="BQ6" s="68"/>
      <c r="BR6" s="68"/>
      <c r="BS6" s="68"/>
      <c r="BT6" s="68"/>
      <c r="BU6" s="68"/>
      <c r="BV6" s="68"/>
      <c r="BW6" s="68"/>
      <c r="BX6" s="808"/>
      <c r="BY6" s="808"/>
      <c r="BZ6" s="808"/>
      <c r="CA6" s="808"/>
      <c r="CB6" s="808"/>
      <c r="CC6" s="808"/>
      <c r="CD6" s="828"/>
      <c r="CE6" s="828"/>
      <c r="CF6" s="828"/>
      <c r="CG6" s="828"/>
      <c r="CH6" s="828"/>
      <c r="CI6" s="828"/>
      <c r="CJ6" s="828"/>
      <c r="CK6" s="829"/>
      <c r="CL6" s="829"/>
      <c r="CM6" s="829"/>
      <c r="CN6" s="829"/>
      <c r="CO6" s="829"/>
      <c r="CP6" s="829"/>
      <c r="CQ6" s="829"/>
      <c r="CR6" s="828"/>
      <c r="CS6" s="828"/>
      <c r="CT6" s="828"/>
      <c r="CU6" s="828"/>
      <c r="CV6" s="828"/>
      <c r="CW6" s="828"/>
      <c r="CX6" s="828"/>
      <c r="CY6" s="828"/>
      <c r="CZ6" s="833"/>
    </row>
    <row r="7" spans="1:110" ht="11.25" customHeight="1">
      <c r="A7" s="804"/>
      <c r="B7" s="808"/>
      <c r="C7" s="808"/>
      <c r="D7" s="808"/>
      <c r="E7" s="808"/>
      <c r="F7" s="808"/>
      <c r="G7" s="808"/>
      <c r="H7" s="808"/>
      <c r="I7" s="813"/>
      <c r="J7" s="813"/>
      <c r="K7" s="813"/>
      <c r="L7" s="813"/>
      <c r="M7" s="813"/>
      <c r="N7" s="813"/>
      <c r="O7" s="813"/>
      <c r="P7" s="813"/>
      <c r="Q7" s="813"/>
      <c r="R7" s="820" t="str">
        <f>'入力表(工事・業務）'!E6</f>
        <v>魚津市庁舎整備事業</v>
      </c>
      <c r="S7" s="820"/>
      <c r="T7" s="820"/>
      <c r="U7" s="820"/>
      <c r="V7" s="820"/>
      <c r="W7" s="820"/>
      <c r="X7" s="820"/>
      <c r="Y7" s="820"/>
      <c r="Z7" s="820"/>
      <c r="AA7" s="820"/>
      <c r="AB7" s="820"/>
      <c r="AC7" s="820"/>
      <c r="AD7" s="820"/>
      <c r="AE7" s="820"/>
      <c r="AF7" s="820"/>
      <c r="AG7" s="820"/>
      <c r="AH7" s="820"/>
      <c r="AI7" s="820"/>
      <c r="AJ7" s="820"/>
      <c r="AK7" s="820"/>
      <c r="AL7" s="820"/>
      <c r="AM7" s="820"/>
      <c r="AN7" s="820"/>
      <c r="AO7" s="820"/>
      <c r="AP7" s="820"/>
      <c r="AQ7" s="820"/>
      <c r="AR7" s="820"/>
      <c r="AS7" s="820"/>
      <c r="AT7" s="820"/>
      <c r="AU7" s="820"/>
      <c r="AV7" s="820"/>
      <c r="AW7" s="820"/>
      <c r="AX7" s="820"/>
      <c r="AY7" s="820"/>
      <c r="AZ7" s="820"/>
      <c r="BA7" s="820"/>
      <c r="BB7" s="820"/>
      <c r="BC7" s="820"/>
      <c r="BD7" s="820"/>
      <c r="BE7" s="820"/>
      <c r="BF7" s="820"/>
      <c r="BG7" s="820"/>
      <c r="BH7" s="820"/>
      <c r="BI7" s="820"/>
      <c r="BJ7" s="820"/>
      <c r="BK7" s="820"/>
      <c r="BL7" s="820"/>
      <c r="BM7" s="820"/>
      <c r="BN7" s="820"/>
      <c r="BO7" s="820"/>
      <c r="BP7" s="820"/>
      <c r="BQ7" s="820"/>
      <c r="BR7" s="820"/>
      <c r="BS7" s="820"/>
      <c r="BT7" s="820"/>
      <c r="BU7" s="820"/>
      <c r="BV7" s="820"/>
      <c r="BW7" s="820"/>
      <c r="BX7" s="820"/>
      <c r="BY7" s="820"/>
      <c r="BZ7" s="820"/>
      <c r="CA7" s="820"/>
      <c r="CB7" s="827"/>
      <c r="CC7" s="827"/>
      <c r="CD7" s="827"/>
      <c r="CE7" s="827"/>
      <c r="CF7" s="827"/>
      <c r="CG7" s="828"/>
      <c r="CH7" s="828"/>
      <c r="CI7" s="828"/>
      <c r="CJ7" s="828"/>
      <c r="CK7" s="829"/>
      <c r="CL7" s="829"/>
      <c r="CM7" s="829"/>
      <c r="CN7" s="829"/>
      <c r="CO7" s="829"/>
      <c r="CP7" s="829"/>
      <c r="CQ7" s="829"/>
      <c r="CR7" s="828"/>
      <c r="CS7" s="828"/>
      <c r="CT7" s="828"/>
      <c r="CU7" s="828"/>
      <c r="CV7" s="828"/>
      <c r="CW7" s="828"/>
      <c r="CX7" s="828"/>
      <c r="CY7" s="828"/>
      <c r="CZ7" s="833"/>
      <c r="DF7" s="701" t="s">
        <v>198</v>
      </c>
    </row>
    <row r="8" spans="1:110" ht="11.25" customHeight="1">
      <c r="A8" s="804"/>
      <c r="B8" s="808"/>
      <c r="C8" s="808"/>
      <c r="D8" s="808"/>
      <c r="E8" s="808"/>
      <c r="F8" s="808"/>
      <c r="G8" s="808"/>
      <c r="H8" s="808"/>
      <c r="I8" s="808"/>
      <c r="J8" s="808"/>
      <c r="K8" s="808"/>
      <c r="L8" s="808"/>
      <c r="M8" s="808"/>
      <c r="N8" s="808"/>
      <c r="O8" s="808"/>
      <c r="P8" s="808"/>
      <c r="Q8" s="808"/>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0"/>
      <c r="AY8" s="820"/>
      <c r="AZ8" s="820"/>
      <c r="BA8" s="820"/>
      <c r="BB8" s="820"/>
      <c r="BC8" s="820"/>
      <c r="BD8" s="820"/>
      <c r="BE8" s="820"/>
      <c r="BF8" s="820"/>
      <c r="BG8" s="820"/>
      <c r="BH8" s="820"/>
      <c r="BI8" s="820"/>
      <c r="BJ8" s="820"/>
      <c r="BK8" s="820"/>
      <c r="BL8" s="820"/>
      <c r="BM8" s="820"/>
      <c r="BN8" s="820"/>
      <c r="BO8" s="820"/>
      <c r="BP8" s="820"/>
      <c r="BQ8" s="820"/>
      <c r="BR8" s="820"/>
      <c r="BS8" s="820"/>
      <c r="BT8" s="820"/>
      <c r="BU8" s="820"/>
      <c r="BV8" s="820"/>
      <c r="BW8" s="820"/>
      <c r="BX8" s="820"/>
      <c r="BY8" s="820"/>
      <c r="BZ8" s="820"/>
      <c r="CA8" s="820"/>
      <c r="CB8" s="827"/>
      <c r="CC8" s="827"/>
      <c r="CD8" s="827"/>
      <c r="CE8" s="827"/>
      <c r="CF8" s="827"/>
      <c r="CG8" s="828"/>
      <c r="CH8" s="828"/>
      <c r="CI8" s="828"/>
      <c r="CJ8" s="828"/>
      <c r="CK8" s="828"/>
      <c r="CL8" s="829"/>
      <c r="CM8" s="829"/>
      <c r="CN8" s="829"/>
      <c r="CO8" s="828"/>
      <c r="CP8" s="828"/>
      <c r="CQ8" s="828"/>
      <c r="CR8" s="828"/>
      <c r="CS8" s="828"/>
      <c r="CT8" s="828"/>
      <c r="CU8" s="828"/>
      <c r="CV8" s="828"/>
      <c r="CW8" s="828"/>
      <c r="CX8" s="828"/>
      <c r="CY8" s="828"/>
      <c r="CZ8" s="833"/>
      <c r="DF8" s="701"/>
    </row>
    <row r="9" spans="1:110" ht="11.25" customHeight="1">
      <c r="A9" s="804"/>
      <c r="B9" s="808"/>
      <c r="C9" s="808"/>
      <c r="D9" s="808"/>
      <c r="E9" s="808"/>
      <c r="F9" s="808"/>
      <c r="G9" s="808"/>
      <c r="H9" s="808"/>
      <c r="I9" s="808"/>
      <c r="J9" s="808"/>
      <c r="K9" s="808"/>
      <c r="L9" s="808"/>
      <c r="M9" s="808"/>
      <c r="N9" s="808"/>
      <c r="O9" s="808"/>
      <c r="P9" s="808"/>
      <c r="Q9" s="808"/>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0"/>
      <c r="AY9" s="820"/>
      <c r="AZ9" s="820"/>
      <c r="BA9" s="820"/>
      <c r="BB9" s="820"/>
      <c r="BC9" s="820"/>
      <c r="BD9" s="820"/>
      <c r="BE9" s="820"/>
      <c r="BF9" s="820"/>
      <c r="BG9" s="820"/>
      <c r="BH9" s="820"/>
      <c r="BI9" s="820"/>
      <c r="BJ9" s="820"/>
      <c r="BK9" s="820"/>
      <c r="BL9" s="820"/>
      <c r="BM9" s="820"/>
      <c r="BN9" s="820"/>
      <c r="BO9" s="820"/>
      <c r="BP9" s="820"/>
      <c r="BQ9" s="820"/>
      <c r="BR9" s="820"/>
      <c r="BS9" s="820"/>
      <c r="BT9" s="820"/>
      <c r="BU9" s="820"/>
      <c r="BV9" s="820"/>
      <c r="BW9" s="820"/>
      <c r="BX9" s="820"/>
      <c r="BY9" s="820"/>
      <c r="BZ9" s="820"/>
      <c r="CA9" s="820"/>
      <c r="CB9" s="827"/>
      <c r="CC9" s="827"/>
      <c r="CD9" s="827"/>
      <c r="CE9" s="827"/>
      <c r="CF9" s="827"/>
      <c r="CG9" s="828"/>
      <c r="CH9" s="828"/>
      <c r="CI9" s="828"/>
      <c r="CJ9" s="828"/>
      <c r="CK9" s="828"/>
      <c r="CL9" s="829"/>
      <c r="CM9" s="829"/>
      <c r="CN9" s="829"/>
      <c r="CO9" s="828"/>
      <c r="CP9" s="828"/>
      <c r="CQ9" s="828"/>
      <c r="CR9" s="828"/>
      <c r="CS9" s="828"/>
      <c r="CT9" s="828"/>
      <c r="CU9" s="828"/>
      <c r="CV9" s="828"/>
      <c r="CW9" s="828"/>
      <c r="CX9" s="828"/>
      <c r="CY9" s="828"/>
      <c r="CZ9" s="833"/>
      <c r="DF9" s="701"/>
    </row>
    <row r="10" spans="1:110" ht="11.25" customHeight="1">
      <c r="A10" s="804"/>
      <c r="B10" s="808"/>
      <c r="C10" s="808"/>
      <c r="D10" s="808"/>
      <c r="E10" s="808"/>
      <c r="F10" s="808"/>
      <c r="G10" s="808"/>
      <c r="H10" s="808"/>
      <c r="I10" s="808"/>
      <c r="J10" s="808"/>
      <c r="K10" s="808"/>
      <c r="L10" s="808"/>
      <c r="M10" s="808"/>
      <c r="N10" s="808"/>
      <c r="O10" s="808"/>
      <c r="P10" s="808"/>
      <c r="Q10" s="808"/>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0"/>
      <c r="AY10" s="820"/>
      <c r="AZ10" s="820"/>
      <c r="BA10" s="820"/>
      <c r="BB10" s="820"/>
      <c r="BC10" s="820"/>
      <c r="BD10" s="820"/>
      <c r="BE10" s="820"/>
      <c r="BF10" s="820"/>
      <c r="BG10" s="820"/>
      <c r="BH10" s="820"/>
      <c r="BI10" s="820"/>
      <c r="BJ10" s="820"/>
      <c r="BK10" s="820"/>
      <c r="BL10" s="820"/>
      <c r="BM10" s="820"/>
      <c r="BN10" s="820"/>
      <c r="BO10" s="820"/>
      <c r="BP10" s="820"/>
      <c r="BQ10" s="820"/>
      <c r="BR10" s="820"/>
      <c r="BS10" s="820"/>
      <c r="BT10" s="820"/>
      <c r="BU10" s="820"/>
      <c r="BV10" s="820"/>
      <c r="BW10" s="820"/>
      <c r="BX10" s="820"/>
      <c r="BY10" s="820"/>
      <c r="BZ10" s="820"/>
      <c r="CA10" s="820"/>
      <c r="CB10" s="827"/>
      <c r="CC10" s="827"/>
      <c r="CD10" s="827"/>
      <c r="CE10" s="827"/>
      <c r="CF10" s="827"/>
      <c r="CG10" s="828"/>
      <c r="CH10" s="828"/>
      <c r="CI10" s="828"/>
      <c r="CJ10" s="828"/>
      <c r="CK10" s="828"/>
      <c r="CL10" s="829"/>
      <c r="CM10" s="829"/>
      <c r="CN10" s="829"/>
      <c r="CO10" s="828"/>
      <c r="CP10" s="828"/>
      <c r="CQ10" s="828"/>
      <c r="CR10" s="828"/>
      <c r="CS10" s="828"/>
      <c r="CT10" s="828"/>
      <c r="CU10" s="828"/>
      <c r="CV10" s="828"/>
      <c r="CW10" s="828"/>
      <c r="CX10" s="828"/>
      <c r="CY10" s="828"/>
      <c r="CZ10" s="833"/>
    </row>
    <row r="11" spans="1:110" ht="11.25" customHeight="1">
      <c r="A11" s="804"/>
      <c r="B11" s="808"/>
      <c r="C11" s="808"/>
      <c r="D11" s="808"/>
      <c r="E11" s="808"/>
      <c r="F11" s="808"/>
      <c r="G11" s="808"/>
      <c r="H11" s="808"/>
      <c r="I11" s="808"/>
      <c r="J11" s="808"/>
      <c r="K11" s="808"/>
      <c r="L11" s="808"/>
      <c r="M11" s="808"/>
      <c r="N11" s="808"/>
      <c r="O11" s="808"/>
      <c r="P11" s="808"/>
      <c r="Q11" s="808"/>
      <c r="R11" s="821" t="str">
        <f>'入力表(工事・業務）'!E7</f>
        <v>○○○○○○○○工事</v>
      </c>
      <c r="S11" s="821"/>
      <c r="T11" s="821"/>
      <c r="U11" s="821"/>
      <c r="V11" s="821"/>
      <c r="W11" s="821"/>
      <c r="X11" s="821"/>
      <c r="Y11" s="821"/>
      <c r="Z11" s="821"/>
      <c r="AA11" s="821"/>
      <c r="AB11" s="821"/>
      <c r="AC11" s="821"/>
      <c r="AD11" s="821"/>
      <c r="AE11" s="821"/>
      <c r="AF11" s="821"/>
      <c r="AG11" s="821"/>
      <c r="AH11" s="821"/>
      <c r="AI11" s="821"/>
      <c r="AJ11" s="821"/>
      <c r="AK11" s="821"/>
      <c r="AL11" s="821"/>
      <c r="AM11" s="821"/>
      <c r="AN11" s="821"/>
      <c r="AO11" s="821"/>
      <c r="AP11" s="821"/>
      <c r="AQ11" s="821"/>
      <c r="AR11" s="821"/>
      <c r="AS11" s="821"/>
      <c r="AT11" s="821"/>
      <c r="AU11" s="821"/>
      <c r="AV11" s="821"/>
      <c r="AW11" s="821"/>
      <c r="AX11" s="821"/>
      <c r="AY11" s="821"/>
      <c r="AZ11" s="821"/>
      <c r="BA11" s="821"/>
      <c r="BB11" s="821"/>
      <c r="BC11" s="821"/>
      <c r="BD11" s="821"/>
      <c r="BE11" s="821"/>
      <c r="BF11" s="821"/>
      <c r="BG11" s="821"/>
      <c r="BH11" s="821"/>
      <c r="BI11" s="821"/>
      <c r="BJ11" s="821"/>
      <c r="BK11" s="821"/>
      <c r="BL11" s="821"/>
      <c r="BM11" s="821"/>
      <c r="BN11" s="821"/>
      <c r="BO11" s="821"/>
      <c r="BP11" s="821"/>
      <c r="BQ11" s="821"/>
      <c r="BR11" s="821"/>
      <c r="BS11" s="821"/>
      <c r="BT11" s="821"/>
      <c r="BU11" s="821"/>
      <c r="BV11" s="821"/>
      <c r="BW11" s="821"/>
      <c r="BX11" s="821"/>
      <c r="BY11" s="821"/>
      <c r="BZ11" s="821"/>
      <c r="CA11" s="821"/>
      <c r="CB11" s="827"/>
      <c r="CC11" s="827"/>
      <c r="CD11" s="827"/>
      <c r="CE11" s="827"/>
      <c r="CF11" s="827"/>
      <c r="CG11" s="828"/>
      <c r="CH11" s="828"/>
      <c r="CI11" s="828"/>
      <c r="CJ11" s="828"/>
      <c r="CK11" s="828"/>
      <c r="CL11" s="829"/>
      <c r="CM11" s="829"/>
      <c r="CN11" s="829"/>
      <c r="CO11" s="828"/>
      <c r="CP11" s="828"/>
      <c r="CQ11" s="828"/>
      <c r="CR11" s="828"/>
      <c r="CS11" s="828"/>
      <c r="CT11" s="828"/>
      <c r="CU11" s="828"/>
      <c r="CV11" s="828"/>
      <c r="CW11" s="828"/>
      <c r="CX11" s="828"/>
      <c r="CY11" s="828"/>
      <c r="CZ11" s="833"/>
    </row>
    <row r="12" spans="1:110" ht="11.25" customHeight="1">
      <c r="A12" s="804"/>
      <c r="B12" s="808"/>
      <c r="C12" s="808"/>
      <c r="D12" s="808"/>
      <c r="E12" s="808"/>
      <c r="F12" s="808"/>
      <c r="G12" s="808"/>
      <c r="H12" s="808"/>
      <c r="I12" s="808"/>
      <c r="J12" s="808"/>
      <c r="K12" s="808"/>
      <c r="L12" s="808"/>
      <c r="M12" s="808"/>
      <c r="N12" s="808"/>
      <c r="O12" s="808"/>
      <c r="P12" s="808"/>
      <c r="Q12" s="808"/>
      <c r="R12" s="821"/>
      <c r="S12" s="821"/>
      <c r="T12" s="821"/>
      <c r="U12" s="821"/>
      <c r="V12" s="821"/>
      <c r="W12" s="821"/>
      <c r="X12" s="821"/>
      <c r="Y12" s="821"/>
      <c r="Z12" s="821"/>
      <c r="AA12" s="821"/>
      <c r="AB12" s="821"/>
      <c r="AC12" s="821"/>
      <c r="AD12" s="821"/>
      <c r="AE12" s="821"/>
      <c r="AF12" s="821"/>
      <c r="AG12" s="821"/>
      <c r="AH12" s="821"/>
      <c r="AI12" s="821"/>
      <c r="AJ12" s="821"/>
      <c r="AK12" s="821"/>
      <c r="AL12" s="821"/>
      <c r="AM12" s="821"/>
      <c r="AN12" s="821"/>
      <c r="AO12" s="821"/>
      <c r="AP12" s="821"/>
      <c r="AQ12" s="821"/>
      <c r="AR12" s="821"/>
      <c r="AS12" s="821"/>
      <c r="AT12" s="821"/>
      <c r="AU12" s="821"/>
      <c r="AV12" s="821"/>
      <c r="AW12" s="821"/>
      <c r="AX12" s="821"/>
      <c r="AY12" s="821"/>
      <c r="AZ12" s="821"/>
      <c r="BA12" s="821"/>
      <c r="BB12" s="821"/>
      <c r="BC12" s="821"/>
      <c r="BD12" s="821"/>
      <c r="BE12" s="821"/>
      <c r="BF12" s="821"/>
      <c r="BG12" s="821"/>
      <c r="BH12" s="821"/>
      <c r="BI12" s="821"/>
      <c r="BJ12" s="821"/>
      <c r="BK12" s="821"/>
      <c r="BL12" s="821"/>
      <c r="BM12" s="821"/>
      <c r="BN12" s="821"/>
      <c r="BO12" s="821"/>
      <c r="BP12" s="821"/>
      <c r="BQ12" s="821"/>
      <c r="BR12" s="821"/>
      <c r="BS12" s="821"/>
      <c r="BT12" s="821"/>
      <c r="BU12" s="821"/>
      <c r="BV12" s="821"/>
      <c r="BW12" s="821"/>
      <c r="BX12" s="821"/>
      <c r="BY12" s="821"/>
      <c r="BZ12" s="821"/>
      <c r="CA12" s="821"/>
      <c r="CB12" s="827"/>
      <c r="CC12" s="827"/>
      <c r="CD12" s="827"/>
      <c r="CE12" s="827"/>
      <c r="CF12" s="827"/>
      <c r="CG12" s="828"/>
      <c r="CH12" s="828"/>
      <c r="CI12" s="828"/>
      <c r="CJ12" s="828"/>
      <c r="CK12" s="828"/>
      <c r="CL12" s="829"/>
      <c r="CM12" s="829"/>
      <c r="CN12" s="829"/>
      <c r="CO12" s="828"/>
      <c r="CP12" s="828"/>
      <c r="CQ12" s="828"/>
      <c r="CR12" s="828"/>
      <c r="CS12" s="828"/>
      <c r="CT12" s="828"/>
      <c r="CU12" s="828"/>
      <c r="CV12" s="828"/>
      <c r="CW12" s="828"/>
      <c r="CX12" s="828"/>
      <c r="CY12" s="828"/>
      <c r="CZ12" s="833"/>
    </row>
    <row r="13" spans="1:110" ht="11.25" customHeight="1">
      <c r="A13" s="804"/>
      <c r="B13" s="808"/>
      <c r="C13" s="808"/>
      <c r="D13" s="808"/>
      <c r="E13" s="808"/>
      <c r="F13" s="808"/>
      <c r="G13" s="808"/>
      <c r="H13" s="808"/>
      <c r="I13" s="808"/>
      <c r="J13" s="808"/>
      <c r="K13" s="808"/>
      <c r="L13" s="808"/>
      <c r="M13" s="808"/>
      <c r="N13" s="808"/>
      <c r="O13" s="808"/>
      <c r="P13" s="808"/>
      <c r="Q13" s="808"/>
      <c r="R13" s="821"/>
      <c r="S13" s="821"/>
      <c r="T13" s="821"/>
      <c r="U13" s="821"/>
      <c r="V13" s="821"/>
      <c r="W13" s="821"/>
      <c r="X13" s="821"/>
      <c r="Y13" s="821"/>
      <c r="Z13" s="821"/>
      <c r="AA13" s="821"/>
      <c r="AB13" s="821"/>
      <c r="AC13" s="821"/>
      <c r="AD13" s="821"/>
      <c r="AE13" s="821"/>
      <c r="AF13" s="821"/>
      <c r="AG13" s="821"/>
      <c r="AH13" s="821"/>
      <c r="AI13" s="821"/>
      <c r="AJ13" s="821"/>
      <c r="AK13" s="821"/>
      <c r="AL13" s="821"/>
      <c r="AM13" s="821"/>
      <c r="AN13" s="821"/>
      <c r="AO13" s="821"/>
      <c r="AP13" s="821"/>
      <c r="AQ13" s="821"/>
      <c r="AR13" s="821"/>
      <c r="AS13" s="821"/>
      <c r="AT13" s="821"/>
      <c r="AU13" s="821"/>
      <c r="AV13" s="821"/>
      <c r="AW13" s="821"/>
      <c r="AX13" s="821"/>
      <c r="AY13" s="821"/>
      <c r="AZ13" s="821"/>
      <c r="BA13" s="821"/>
      <c r="BB13" s="821"/>
      <c r="BC13" s="821"/>
      <c r="BD13" s="821"/>
      <c r="BE13" s="821"/>
      <c r="BF13" s="821"/>
      <c r="BG13" s="821"/>
      <c r="BH13" s="821"/>
      <c r="BI13" s="821"/>
      <c r="BJ13" s="821"/>
      <c r="BK13" s="821"/>
      <c r="BL13" s="821"/>
      <c r="BM13" s="821"/>
      <c r="BN13" s="821"/>
      <c r="BO13" s="821"/>
      <c r="BP13" s="821"/>
      <c r="BQ13" s="821"/>
      <c r="BR13" s="821"/>
      <c r="BS13" s="821"/>
      <c r="BT13" s="821"/>
      <c r="BU13" s="821"/>
      <c r="BV13" s="821"/>
      <c r="BW13" s="821"/>
      <c r="BX13" s="821"/>
      <c r="BY13" s="821"/>
      <c r="BZ13" s="821"/>
      <c r="CA13" s="821"/>
      <c r="CB13" s="827"/>
      <c r="CC13" s="827"/>
      <c r="CD13" s="827"/>
      <c r="CE13" s="827"/>
      <c r="CF13" s="827"/>
      <c r="CG13" s="828"/>
      <c r="CH13" s="828"/>
      <c r="CI13" s="828"/>
      <c r="CJ13" s="828"/>
      <c r="CK13" s="828"/>
      <c r="CL13" s="829"/>
      <c r="CM13" s="829"/>
      <c r="CN13" s="829"/>
      <c r="CO13" s="828"/>
      <c r="CP13" s="828"/>
      <c r="CQ13" s="828"/>
      <c r="CR13" s="828"/>
      <c r="CS13" s="828"/>
      <c r="CT13" s="828"/>
      <c r="CU13" s="828"/>
      <c r="CV13" s="828"/>
      <c r="CW13" s="828"/>
      <c r="CX13" s="828"/>
      <c r="CY13" s="828"/>
      <c r="CZ13" s="833"/>
    </row>
    <row r="14" spans="1:110" ht="11.25" customHeight="1">
      <c r="A14" s="804"/>
      <c r="B14" s="808"/>
      <c r="C14" s="808"/>
      <c r="D14" s="808"/>
      <c r="E14" s="808"/>
      <c r="F14" s="808"/>
      <c r="G14" s="808"/>
      <c r="H14" s="808"/>
      <c r="I14" s="808"/>
      <c r="J14" s="808"/>
      <c r="K14" s="808"/>
      <c r="L14" s="808"/>
      <c r="M14" s="808"/>
      <c r="N14" s="808"/>
      <c r="O14" s="808"/>
      <c r="P14" s="808"/>
      <c r="Q14" s="808"/>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1"/>
      <c r="AY14" s="821"/>
      <c r="AZ14" s="821"/>
      <c r="BA14" s="821"/>
      <c r="BB14" s="821"/>
      <c r="BC14" s="821"/>
      <c r="BD14" s="821"/>
      <c r="BE14" s="821"/>
      <c r="BF14" s="821"/>
      <c r="BG14" s="821"/>
      <c r="BH14" s="821"/>
      <c r="BI14" s="821"/>
      <c r="BJ14" s="821"/>
      <c r="BK14" s="821"/>
      <c r="BL14" s="821"/>
      <c r="BM14" s="821"/>
      <c r="BN14" s="821"/>
      <c r="BO14" s="821"/>
      <c r="BP14" s="821"/>
      <c r="BQ14" s="821"/>
      <c r="BR14" s="821"/>
      <c r="BS14" s="821"/>
      <c r="BT14" s="821"/>
      <c r="BU14" s="821"/>
      <c r="BV14" s="821"/>
      <c r="BW14" s="821"/>
      <c r="BX14" s="821"/>
      <c r="BY14" s="821"/>
      <c r="BZ14" s="821"/>
      <c r="CA14" s="821"/>
      <c r="CB14" s="827"/>
      <c r="CC14" s="827"/>
      <c r="CD14" s="827"/>
      <c r="CE14" s="827"/>
      <c r="CF14" s="827"/>
      <c r="CG14" s="808"/>
      <c r="CH14" s="808"/>
      <c r="CI14" s="808"/>
      <c r="CJ14" s="808"/>
      <c r="CK14" s="808"/>
      <c r="CL14" s="808"/>
      <c r="CM14" s="808"/>
      <c r="CN14" s="808"/>
      <c r="CO14" s="808"/>
      <c r="CP14" s="808"/>
      <c r="CQ14" s="808"/>
      <c r="CR14" s="808"/>
      <c r="CS14" s="808"/>
      <c r="CT14" s="808"/>
      <c r="CU14" s="808"/>
      <c r="CV14" s="808"/>
      <c r="CW14" s="808"/>
      <c r="CX14" s="808"/>
      <c r="CY14" s="808"/>
      <c r="CZ14" s="834"/>
    </row>
    <row r="15" spans="1:110" ht="11.25" customHeight="1">
      <c r="A15" s="804"/>
      <c r="B15" s="808"/>
      <c r="C15" s="808"/>
      <c r="D15" s="808"/>
      <c r="E15" s="808"/>
      <c r="F15" s="808"/>
      <c r="G15" s="808"/>
      <c r="H15" s="808"/>
      <c r="I15" s="808"/>
      <c r="J15" s="808"/>
      <c r="K15" s="808"/>
      <c r="L15" s="808"/>
      <c r="M15" s="808"/>
      <c r="N15" s="808"/>
      <c r="O15" s="808"/>
      <c r="P15" s="808"/>
      <c r="Q15" s="808"/>
      <c r="R15" s="808"/>
      <c r="S15" s="808"/>
      <c r="T15" s="808"/>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8"/>
      <c r="BC15" s="808"/>
      <c r="BD15" s="808"/>
      <c r="BE15" s="808"/>
      <c r="BF15" s="808"/>
      <c r="BG15" s="808"/>
      <c r="BH15" s="808"/>
      <c r="BI15" s="808"/>
      <c r="BJ15" s="808"/>
      <c r="BK15" s="808"/>
      <c r="BL15" s="808"/>
      <c r="BM15" s="808"/>
      <c r="BN15" s="808"/>
      <c r="BO15" s="808"/>
      <c r="BP15" s="808"/>
      <c r="BQ15" s="808"/>
      <c r="BR15" s="808"/>
      <c r="BS15" s="808"/>
      <c r="BT15" s="808"/>
      <c r="BU15" s="808"/>
      <c r="BV15" s="808"/>
      <c r="BW15" s="808"/>
      <c r="BX15" s="808"/>
      <c r="BY15" s="808"/>
      <c r="BZ15" s="808"/>
      <c r="CA15" s="808"/>
      <c r="CB15" s="808"/>
      <c r="CC15" s="808"/>
      <c r="CD15" s="808"/>
      <c r="CE15" s="808"/>
      <c r="CF15" s="808"/>
      <c r="CG15" s="808"/>
      <c r="CH15" s="808"/>
      <c r="CI15" s="808"/>
      <c r="CJ15" s="808"/>
      <c r="CK15" s="808"/>
      <c r="CL15" s="808"/>
      <c r="CM15" s="808"/>
      <c r="CN15" s="808"/>
      <c r="CO15" s="808"/>
      <c r="CP15" s="808"/>
      <c r="CQ15" s="808"/>
      <c r="CR15" s="808"/>
      <c r="CS15" s="808"/>
      <c r="CT15" s="808"/>
      <c r="CU15" s="808"/>
      <c r="CV15" s="808"/>
      <c r="CW15" s="808"/>
      <c r="CX15" s="808"/>
      <c r="CY15" s="808"/>
      <c r="CZ15" s="834"/>
    </row>
    <row r="16" spans="1:110" ht="11.25" customHeight="1">
      <c r="A16" s="804"/>
      <c r="B16" s="808"/>
      <c r="C16" s="808"/>
      <c r="D16" s="808"/>
      <c r="E16" s="808"/>
      <c r="F16" s="808"/>
      <c r="G16" s="808"/>
      <c r="H16" s="808"/>
      <c r="I16" s="808"/>
      <c r="J16" s="808"/>
      <c r="K16" s="808"/>
      <c r="L16" s="808"/>
      <c r="M16" s="808"/>
      <c r="N16" s="808"/>
      <c r="O16" s="808"/>
      <c r="P16" s="808"/>
      <c r="Q16" s="808"/>
      <c r="R16" s="808"/>
      <c r="S16" s="808"/>
      <c r="T16" s="808"/>
      <c r="U16" s="808"/>
      <c r="V16" s="808"/>
      <c r="W16" s="823" t="s">
        <v>529</v>
      </c>
      <c r="X16" s="823"/>
      <c r="Y16" s="823"/>
      <c r="Z16" s="823"/>
      <c r="AA16" s="823"/>
      <c r="AB16" s="823"/>
      <c r="AC16" s="823"/>
      <c r="AD16" s="823"/>
      <c r="AE16" s="823"/>
      <c r="AF16" s="823"/>
      <c r="AG16" s="823"/>
      <c r="AH16" s="823"/>
      <c r="AI16" s="823"/>
      <c r="AJ16" s="823"/>
      <c r="AK16" s="823"/>
      <c r="AL16" s="823"/>
      <c r="AM16" s="823"/>
      <c r="AN16" s="823"/>
      <c r="AO16" s="823"/>
      <c r="AP16" s="823"/>
      <c r="AQ16" s="823"/>
      <c r="AR16" s="823"/>
      <c r="AS16" s="823"/>
      <c r="AT16" s="823"/>
      <c r="AU16" s="823"/>
      <c r="AV16" s="823"/>
      <c r="AW16" s="823"/>
      <c r="AX16" s="823"/>
      <c r="AY16" s="823"/>
      <c r="AZ16" s="823"/>
      <c r="BA16" s="823"/>
      <c r="BB16" s="823"/>
      <c r="BC16" s="823"/>
      <c r="BD16" s="823"/>
      <c r="BE16" s="823"/>
      <c r="BF16" s="823"/>
      <c r="BG16" s="823"/>
      <c r="BH16" s="823"/>
      <c r="BI16" s="823"/>
      <c r="BJ16" s="823"/>
      <c r="BK16" s="823"/>
      <c r="BL16" s="823"/>
      <c r="BM16" s="823"/>
      <c r="BN16" s="823"/>
      <c r="BO16" s="823"/>
      <c r="BP16" s="823"/>
      <c r="BQ16" s="823"/>
      <c r="BR16" s="823"/>
      <c r="BS16" s="823"/>
      <c r="BT16" s="823"/>
      <c r="BU16" s="823"/>
      <c r="BV16" s="823"/>
      <c r="BW16" s="823"/>
      <c r="BX16" s="823"/>
      <c r="BY16" s="823"/>
      <c r="BZ16" s="823"/>
      <c r="CA16" s="823"/>
      <c r="CB16" s="808"/>
      <c r="CC16" s="808"/>
      <c r="CD16" s="808"/>
      <c r="CE16" s="808"/>
      <c r="CF16" s="808"/>
      <c r="CG16" s="808"/>
      <c r="CH16" s="808"/>
      <c r="CI16" s="808"/>
      <c r="CJ16" s="808"/>
      <c r="CK16" s="808"/>
      <c r="CL16" s="808"/>
      <c r="CM16" s="808"/>
      <c r="CN16" s="808"/>
      <c r="CO16" s="808"/>
      <c r="CP16" s="808"/>
      <c r="CQ16" s="808"/>
      <c r="CR16" s="808"/>
      <c r="CS16" s="808"/>
      <c r="CT16" s="808"/>
      <c r="CU16" s="808"/>
      <c r="CV16" s="808"/>
      <c r="CW16" s="808"/>
      <c r="CX16" s="808"/>
      <c r="CY16" s="808"/>
      <c r="CZ16" s="834"/>
    </row>
    <row r="17" spans="1:104" ht="11.25" customHeight="1">
      <c r="A17" s="804"/>
      <c r="B17" s="808"/>
      <c r="C17" s="808"/>
      <c r="D17" s="808"/>
      <c r="E17" s="808"/>
      <c r="F17" s="808"/>
      <c r="G17" s="808"/>
      <c r="H17" s="808"/>
      <c r="I17" s="808"/>
      <c r="J17" s="808"/>
      <c r="K17" s="808"/>
      <c r="L17" s="808"/>
      <c r="M17" s="808"/>
      <c r="N17" s="808"/>
      <c r="O17" s="808"/>
      <c r="P17" s="808"/>
      <c r="Q17" s="808"/>
      <c r="R17" s="808"/>
      <c r="S17" s="808"/>
      <c r="T17" s="808"/>
      <c r="U17" s="808"/>
      <c r="V17" s="808"/>
      <c r="W17" s="823"/>
      <c r="X17" s="823"/>
      <c r="Y17" s="823"/>
      <c r="Z17" s="823"/>
      <c r="AA17" s="823"/>
      <c r="AB17" s="823"/>
      <c r="AC17" s="823"/>
      <c r="AD17" s="823"/>
      <c r="AE17" s="823"/>
      <c r="AF17" s="823"/>
      <c r="AG17" s="823"/>
      <c r="AH17" s="823"/>
      <c r="AI17" s="823"/>
      <c r="AJ17" s="823"/>
      <c r="AK17" s="823"/>
      <c r="AL17" s="823"/>
      <c r="AM17" s="823"/>
      <c r="AN17" s="823"/>
      <c r="AO17" s="823"/>
      <c r="AP17" s="823"/>
      <c r="AQ17" s="823"/>
      <c r="AR17" s="823"/>
      <c r="AS17" s="823"/>
      <c r="AT17" s="823"/>
      <c r="AU17" s="823"/>
      <c r="AV17" s="823"/>
      <c r="AW17" s="823"/>
      <c r="AX17" s="823"/>
      <c r="AY17" s="823"/>
      <c r="AZ17" s="823"/>
      <c r="BA17" s="823"/>
      <c r="BB17" s="823"/>
      <c r="BC17" s="823"/>
      <c r="BD17" s="823"/>
      <c r="BE17" s="823"/>
      <c r="BF17" s="823"/>
      <c r="BG17" s="823"/>
      <c r="BH17" s="823"/>
      <c r="BI17" s="823"/>
      <c r="BJ17" s="823"/>
      <c r="BK17" s="823"/>
      <c r="BL17" s="823"/>
      <c r="BM17" s="823"/>
      <c r="BN17" s="823"/>
      <c r="BO17" s="823"/>
      <c r="BP17" s="823"/>
      <c r="BQ17" s="823"/>
      <c r="BR17" s="823"/>
      <c r="BS17" s="823"/>
      <c r="BT17" s="823"/>
      <c r="BU17" s="823"/>
      <c r="BV17" s="823"/>
      <c r="BW17" s="823"/>
      <c r="BX17" s="823"/>
      <c r="BY17" s="823"/>
      <c r="BZ17" s="823"/>
      <c r="CA17" s="823"/>
      <c r="CB17" s="808"/>
      <c r="CC17" s="808"/>
      <c r="CD17" s="808"/>
      <c r="CE17" s="808"/>
      <c r="CF17" s="808"/>
      <c r="CG17" s="808"/>
      <c r="CH17" s="808"/>
      <c r="CI17" s="808"/>
      <c r="CJ17" s="808"/>
      <c r="CK17" s="808"/>
      <c r="CL17" s="808"/>
      <c r="CM17" s="808"/>
      <c r="CN17" s="808"/>
      <c r="CO17" s="808"/>
      <c r="CP17" s="808"/>
      <c r="CQ17" s="808"/>
      <c r="CR17" s="808"/>
      <c r="CS17" s="808"/>
      <c r="CT17" s="808"/>
      <c r="CU17" s="808"/>
      <c r="CV17" s="808"/>
      <c r="CW17" s="808"/>
      <c r="CX17" s="808"/>
      <c r="CY17" s="808"/>
      <c r="CZ17" s="834"/>
    </row>
    <row r="18" spans="1:104" ht="11.25" customHeight="1">
      <c r="A18" s="804"/>
      <c r="B18" s="808"/>
      <c r="C18" s="808"/>
      <c r="D18" s="808"/>
      <c r="E18" s="808"/>
      <c r="F18" s="808"/>
      <c r="G18" s="808"/>
      <c r="H18" s="808"/>
      <c r="I18" s="808"/>
      <c r="J18" s="808"/>
      <c r="K18" s="808"/>
      <c r="L18" s="808"/>
      <c r="M18" s="808"/>
      <c r="N18" s="808"/>
      <c r="O18" s="808"/>
      <c r="P18" s="808"/>
      <c r="Q18" s="808"/>
      <c r="R18" s="808"/>
      <c r="S18" s="808"/>
      <c r="T18" s="808"/>
      <c r="U18" s="808"/>
      <c r="V18" s="808"/>
      <c r="W18" s="823"/>
      <c r="X18" s="823"/>
      <c r="Y18" s="823"/>
      <c r="Z18" s="823"/>
      <c r="AA18" s="823"/>
      <c r="AB18" s="823"/>
      <c r="AC18" s="823"/>
      <c r="AD18" s="823"/>
      <c r="AE18" s="823"/>
      <c r="AF18" s="823"/>
      <c r="AG18" s="823"/>
      <c r="AH18" s="823"/>
      <c r="AI18" s="823"/>
      <c r="AJ18" s="823"/>
      <c r="AK18" s="823"/>
      <c r="AL18" s="823"/>
      <c r="AM18" s="823"/>
      <c r="AN18" s="823"/>
      <c r="AO18" s="823"/>
      <c r="AP18" s="823"/>
      <c r="AQ18" s="823"/>
      <c r="AR18" s="823"/>
      <c r="AS18" s="823"/>
      <c r="AT18" s="823"/>
      <c r="AU18" s="823"/>
      <c r="AV18" s="823"/>
      <c r="AW18" s="823"/>
      <c r="AX18" s="823"/>
      <c r="AY18" s="823"/>
      <c r="AZ18" s="823"/>
      <c r="BA18" s="823"/>
      <c r="BB18" s="823"/>
      <c r="BC18" s="823"/>
      <c r="BD18" s="823"/>
      <c r="BE18" s="823"/>
      <c r="BF18" s="823"/>
      <c r="BG18" s="823"/>
      <c r="BH18" s="823"/>
      <c r="BI18" s="823"/>
      <c r="BJ18" s="823"/>
      <c r="BK18" s="823"/>
      <c r="BL18" s="823"/>
      <c r="BM18" s="823"/>
      <c r="BN18" s="823"/>
      <c r="BO18" s="823"/>
      <c r="BP18" s="823"/>
      <c r="BQ18" s="823"/>
      <c r="BR18" s="823"/>
      <c r="BS18" s="823"/>
      <c r="BT18" s="823"/>
      <c r="BU18" s="823"/>
      <c r="BV18" s="823"/>
      <c r="BW18" s="823"/>
      <c r="BX18" s="823"/>
      <c r="BY18" s="823"/>
      <c r="BZ18" s="823"/>
      <c r="CA18" s="823"/>
      <c r="CB18" s="808"/>
      <c r="CC18" s="808"/>
      <c r="CD18" s="808"/>
      <c r="CE18" s="808"/>
      <c r="CF18" s="808"/>
      <c r="CG18" s="808"/>
      <c r="CH18" s="808"/>
      <c r="CI18" s="808"/>
      <c r="CJ18" s="808"/>
      <c r="CK18" s="808"/>
      <c r="CL18" s="808"/>
      <c r="CM18" s="808"/>
      <c r="CN18" s="808"/>
      <c r="CO18" s="808"/>
      <c r="CP18" s="808"/>
      <c r="CQ18" s="808"/>
      <c r="CR18" s="808"/>
      <c r="CS18" s="808"/>
      <c r="CT18" s="808"/>
      <c r="CU18" s="808"/>
      <c r="CV18" s="808"/>
      <c r="CW18" s="808"/>
      <c r="CX18" s="808"/>
      <c r="CY18" s="808"/>
      <c r="CZ18" s="834"/>
    </row>
    <row r="19" spans="1:104" ht="11.25" customHeight="1">
      <c r="A19" s="804"/>
      <c r="B19" s="808"/>
      <c r="C19" s="808"/>
      <c r="D19" s="808"/>
      <c r="E19" s="808"/>
      <c r="F19" s="808"/>
      <c r="G19" s="808"/>
      <c r="H19" s="808"/>
      <c r="I19" s="808"/>
      <c r="J19" s="808"/>
      <c r="K19" s="808"/>
      <c r="L19" s="808"/>
      <c r="M19" s="808"/>
      <c r="N19" s="808"/>
      <c r="O19" s="808"/>
      <c r="P19" s="808"/>
      <c r="Q19" s="808"/>
      <c r="R19" s="808"/>
      <c r="S19" s="808"/>
      <c r="T19" s="808"/>
      <c r="U19" s="808"/>
      <c r="V19" s="808"/>
      <c r="W19" s="823"/>
      <c r="X19" s="823"/>
      <c r="Y19" s="823"/>
      <c r="Z19" s="823"/>
      <c r="AA19" s="823"/>
      <c r="AB19" s="823"/>
      <c r="AC19" s="823"/>
      <c r="AD19" s="823"/>
      <c r="AE19" s="823"/>
      <c r="AF19" s="823"/>
      <c r="AG19" s="823"/>
      <c r="AH19" s="823"/>
      <c r="AI19" s="823"/>
      <c r="AJ19" s="823"/>
      <c r="AK19" s="823"/>
      <c r="AL19" s="823"/>
      <c r="AM19" s="823"/>
      <c r="AN19" s="823"/>
      <c r="AO19" s="823"/>
      <c r="AP19" s="823"/>
      <c r="AQ19" s="823"/>
      <c r="AR19" s="823"/>
      <c r="AS19" s="823"/>
      <c r="AT19" s="823"/>
      <c r="AU19" s="823"/>
      <c r="AV19" s="823"/>
      <c r="AW19" s="823"/>
      <c r="AX19" s="823"/>
      <c r="AY19" s="823"/>
      <c r="AZ19" s="823"/>
      <c r="BA19" s="823"/>
      <c r="BB19" s="823"/>
      <c r="BC19" s="823"/>
      <c r="BD19" s="823"/>
      <c r="BE19" s="823"/>
      <c r="BF19" s="823"/>
      <c r="BG19" s="823"/>
      <c r="BH19" s="823"/>
      <c r="BI19" s="823"/>
      <c r="BJ19" s="823"/>
      <c r="BK19" s="823"/>
      <c r="BL19" s="823"/>
      <c r="BM19" s="823"/>
      <c r="BN19" s="823"/>
      <c r="BO19" s="823"/>
      <c r="BP19" s="823"/>
      <c r="BQ19" s="823"/>
      <c r="BR19" s="823"/>
      <c r="BS19" s="823"/>
      <c r="BT19" s="823"/>
      <c r="BU19" s="823"/>
      <c r="BV19" s="823"/>
      <c r="BW19" s="823"/>
      <c r="BX19" s="823"/>
      <c r="BY19" s="823"/>
      <c r="BZ19" s="823"/>
      <c r="CA19" s="823"/>
      <c r="CB19" s="808"/>
      <c r="CC19" s="808"/>
      <c r="CD19" s="808"/>
      <c r="CE19" s="808"/>
      <c r="CF19" s="808"/>
      <c r="CG19" s="808"/>
      <c r="CH19" s="808"/>
      <c r="CI19" s="808"/>
      <c r="CJ19" s="808"/>
      <c r="CK19" s="808"/>
      <c r="CL19" s="808"/>
      <c r="CM19" s="808"/>
      <c r="CN19" s="808"/>
      <c r="CO19" s="808"/>
      <c r="CP19" s="808"/>
      <c r="CQ19" s="808"/>
      <c r="CR19" s="808"/>
      <c r="CS19" s="808"/>
      <c r="CT19" s="808"/>
      <c r="CU19" s="808"/>
      <c r="CV19" s="808"/>
      <c r="CW19" s="808"/>
      <c r="CX19" s="808"/>
      <c r="CY19" s="808"/>
      <c r="CZ19" s="834"/>
    </row>
    <row r="20" spans="1:104" ht="11.25" customHeight="1">
      <c r="A20" s="804"/>
      <c r="B20" s="808"/>
      <c r="C20" s="808"/>
      <c r="D20" s="808"/>
      <c r="E20" s="808"/>
      <c r="F20" s="808"/>
      <c r="G20" s="808"/>
      <c r="H20" s="808"/>
      <c r="I20" s="808"/>
      <c r="J20" s="808"/>
      <c r="K20" s="808"/>
      <c r="L20" s="808"/>
      <c r="M20" s="808"/>
      <c r="N20" s="808"/>
      <c r="O20" s="808"/>
      <c r="P20" s="808"/>
      <c r="Q20" s="808"/>
      <c r="R20" s="808"/>
      <c r="S20" s="808"/>
      <c r="T20" s="808"/>
      <c r="U20" s="808"/>
      <c r="V20" s="808"/>
      <c r="W20" s="823"/>
      <c r="X20" s="823"/>
      <c r="Y20" s="823"/>
      <c r="Z20" s="823"/>
      <c r="AA20" s="823"/>
      <c r="AB20" s="823"/>
      <c r="AC20" s="823"/>
      <c r="AD20" s="823"/>
      <c r="AE20" s="823"/>
      <c r="AF20" s="823"/>
      <c r="AG20" s="823"/>
      <c r="AH20" s="823"/>
      <c r="AI20" s="823"/>
      <c r="AJ20" s="823"/>
      <c r="AK20" s="823"/>
      <c r="AL20" s="823"/>
      <c r="AM20" s="823"/>
      <c r="AN20" s="823"/>
      <c r="AO20" s="823"/>
      <c r="AP20" s="823"/>
      <c r="AQ20" s="823"/>
      <c r="AR20" s="823"/>
      <c r="AS20" s="823"/>
      <c r="AT20" s="823"/>
      <c r="AU20" s="823"/>
      <c r="AV20" s="823"/>
      <c r="AW20" s="823"/>
      <c r="AX20" s="823"/>
      <c r="AY20" s="823"/>
      <c r="AZ20" s="823"/>
      <c r="BA20" s="823"/>
      <c r="BB20" s="823"/>
      <c r="BC20" s="823"/>
      <c r="BD20" s="823"/>
      <c r="BE20" s="823"/>
      <c r="BF20" s="823"/>
      <c r="BG20" s="823"/>
      <c r="BH20" s="823"/>
      <c r="BI20" s="823"/>
      <c r="BJ20" s="823"/>
      <c r="BK20" s="823"/>
      <c r="BL20" s="823"/>
      <c r="BM20" s="823"/>
      <c r="BN20" s="823"/>
      <c r="BO20" s="823"/>
      <c r="BP20" s="823"/>
      <c r="BQ20" s="823"/>
      <c r="BR20" s="823"/>
      <c r="BS20" s="823"/>
      <c r="BT20" s="823"/>
      <c r="BU20" s="823"/>
      <c r="BV20" s="823"/>
      <c r="BW20" s="823"/>
      <c r="BX20" s="823"/>
      <c r="BY20" s="823"/>
      <c r="BZ20" s="823"/>
      <c r="CA20" s="823"/>
      <c r="CB20" s="808"/>
      <c r="CC20" s="808"/>
      <c r="CD20" s="808"/>
      <c r="CE20" s="808"/>
      <c r="CF20" s="808"/>
      <c r="CG20" s="808"/>
      <c r="CH20" s="808"/>
      <c r="CI20" s="808"/>
      <c r="CJ20" s="808"/>
      <c r="CK20" s="808"/>
      <c r="CL20" s="808"/>
      <c r="CM20" s="808"/>
      <c r="CN20" s="808"/>
      <c r="CO20" s="808"/>
      <c r="CP20" s="808"/>
      <c r="CQ20" s="808"/>
      <c r="CR20" s="808"/>
      <c r="CS20" s="808"/>
      <c r="CT20" s="808"/>
      <c r="CU20" s="808"/>
      <c r="CV20" s="808"/>
      <c r="CW20" s="808"/>
      <c r="CX20" s="808"/>
      <c r="CY20" s="808"/>
      <c r="CZ20" s="834"/>
    </row>
    <row r="21" spans="1:104" ht="11.25" customHeight="1">
      <c r="A21" s="804"/>
      <c r="B21" s="808"/>
      <c r="C21" s="808"/>
      <c r="D21" s="808"/>
      <c r="E21" s="808"/>
      <c r="F21" s="808"/>
      <c r="G21" s="808"/>
      <c r="H21" s="808"/>
      <c r="I21" s="808"/>
      <c r="J21" s="808"/>
      <c r="K21" s="808"/>
      <c r="L21" s="808"/>
      <c r="M21" s="808"/>
      <c r="N21" s="808"/>
      <c r="O21" s="808"/>
      <c r="P21" s="808"/>
      <c r="Q21" s="808"/>
      <c r="R21" s="808"/>
      <c r="S21" s="808"/>
      <c r="T21" s="808"/>
      <c r="U21" s="808"/>
      <c r="V21" s="808"/>
      <c r="W21" s="823"/>
      <c r="X21" s="823"/>
      <c r="Y21" s="823"/>
      <c r="Z21" s="823"/>
      <c r="AA21" s="823"/>
      <c r="AB21" s="823"/>
      <c r="AC21" s="823"/>
      <c r="AD21" s="823"/>
      <c r="AE21" s="823"/>
      <c r="AF21" s="823"/>
      <c r="AG21" s="823"/>
      <c r="AH21" s="823"/>
      <c r="AI21" s="823"/>
      <c r="AJ21" s="823"/>
      <c r="AK21" s="823"/>
      <c r="AL21" s="823"/>
      <c r="AM21" s="823"/>
      <c r="AN21" s="823"/>
      <c r="AO21" s="823"/>
      <c r="AP21" s="823"/>
      <c r="AQ21" s="823"/>
      <c r="AR21" s="823"/>
      <c r="AS21" s="823"/>
      <c r="AT21" s="823"/>
      <c r="AU21" s="823"/>
      <c r="AV21" s="823"/>
      <c r="AW21" s="823"/>
      <c r="AX21" s="823"/>
      <c r="AY21" s="823"/>
      <c r="AZ21" s="823"/>
      <c r="BA21" s="823"/>
      <c r="BB21" s="823"/>
      <c r="BC21" s="823"/>
      <c r="BD21" s="823"/>
      <c r="BE21" s="823"/>
      <c r="BF21" s="823"/>
      <c r="BG21" s="823"/>
      <c r="BH21" s="823"/>
      <c r="BI21" s="823"/>
      <c r="BJ21" s="823"/>
      <c r="BK21" s="823"/>
      <c r="BL21" s="823"/>
      <c r="BM21" s="823"/>
      <c r="BN21" s="823"/>
      <c r="BO21" s="823"/>
      <c r="BP21" s="823"/>
      <c r="BQ21" s="823"/>
      <c r="BR21" s="823"/>
      <c r="BS21" s="823"/>
      <c r="BT21" s="823"/>
      <c r="BU21" s="823"/>
      <c r="BV21" s="823"/>
      <c r="BW21" s="823"/>
      <c r="BX21" s="823"/>
      <c r="BY21" s="823"/>
      <c r="BZ21" s="823"/>
      <c r="CA21" s="823"/>
      <c r="CB21" s="808"/>
      <c r="CC21" s="808"/>
      <c r="CD21" s="808"/>
      <c r="CE21" s="808"/>
      <c r="CF21" s="808"/>
      <c r="CG21" s="808"/>
      <c r="CH21" s="808"/>
      <c r="CI21" s="808"/>
      <c r="CJ21" s="808"/>
      <c r="CK21" s="808"/>
      <c r="CL21" s="808"/>
      <c r="CM21" s="808"/>
      <c r="CN21" s="808"/>
      <c r="CO21" s="808"/>
      <c r="CP21" s="808"/>
      <c r="CQ21" s="808"/>
      <c r="CR21" s="808"/>
      <c r="CS21" s="808"/>
      <c r="CT21" s="808"/>
      <c r="CU21" s="808"/>
      <c r="CV21" s="808"/>
      <c r="CW21" s="808"/>
      <c r="CX21" s="808"/>
      <c r="CY21" s="808"/>
      <c r="CZ21" s="834"/>
    </row>
    <row r="22" spans="1:104" ht="11.25" customHeight="1">
      <c r="A22" s="804"/>
      <c r="B22" s="808"/>
      <c r="C22" s="808"/>
      <c r="D22" s="808"/>
      <c r="E22" s="808"/>
      <c r="F22" s="808"/>
      <c r="G22" s="808"/>
      <c r="H22" s="808"/>
      <c r="I22" s="808"/>
      <c r="J22" s="808"/>
      <c r="K22" s="808"/>
      <c r="L22" s="808"/>
      <c r="M22" s="808"/>
      <c r="N22" s="808"/>
      <c r="O22" s="808"/>
      <c r="P22" s="808"/>
      <c r="Q22" s="808"/>
      <c r="R22" s="808"/>
      <c r="S22" s="808"/>
      <c r="T22" s="808"/>
      <c r="U22" s="808"/>
      <c r="V22" s="808"/>
      <c r="W22" s="823"/>
      <c r="X22" s="823"/>
      <c r="Y22" s="823"/>
      <c r="Z22" s="823"/>
      <c r="AA22" s="823"/>
      <c r="AB22" s="823"/>
      <c r="AC22" s="823"/>
      <c r="AD22" s="823"/>
      <c r="AE22" s="823"/>
      <c r="AF22" s="823"/>
      <c r="AG22" s="823"/>
      <c r="AH22" s="823"/>
      <c r="AI22" s="823"/>
      <c r="AJ22" s="823"/>
      <c r="AK22" s="823"/>
      <c r="AL22" s="823"/>
      <c r="AM22" s="823"/>
      <c r="AN22" s="823"/>
      <c r="AO22" s="823"/>
      <c r="AP22" s="823"/>
      <c r="AQ22" s="823"/>
      <c r="AR22" s="823"/>
      <c r="AS22" s="823"/>
      <c r="AT22" s="823"/>
      <c r="AU22" s="823"/>
      <c r="AV22" s="823"/>
      <c r="AW22" s="823"/>
      <c r="AX22" s="823"/>
      <c r="AY22" s="823"/>
      <c r="AZ22" s="823"/>
      <c r="BA22" s="823"/>
      <c r="BB22" s="823"/>
      <c r="BC22" s="823"/>
      <c r="BD22" s="823"/>
      <c r="BE22" s="823"/>
      <c r="BF22" s="823"/>
      <c r="BG22" s="823"/>
      <c r="BH22" s="823"/>
      <c r="BI22" s="823"/>
      <c r="BJ22" s="823"/>
      <c r="BK22" s="823"/>
      <c r="BL22" s="823"/>
      <c r="BM22" s="823"/>
      <c r="BN22" s="823"/>
      <c r="BO22" s="823"/>
      <c r="BP22" s="823"/>
      <c r="BQ22" s="823"/>
      <c r="BR22" s="823"/>
      <c r="BS22" s="823"/>
      <c r="BT22" s="823"/>
      <c r="BU22" s="823"/>
      <c r="BV22" s="823"/>
      <c r="BW22" s="823"/>
      <c r="BX22" s="823"/>
      <c r="BY22" s="823"/>
      <c r="BZ22" s="823"/>
      <c r="CA22" s="823"/>
      <c r="CB22" s="808"/>
      <c r="CC22" s="808"/>
      <c r="CD22" s="808"/>
      <c r="CE22" s="808"/>
      <c r="CF22" s="808"/>
      <c r="CG22" s="808"/>
      <c r="CH22" s="808"/>
      <c r="CI22" s="808"/>
      <c r="CJ22" s="808"/>
      <c r="CK22" s="808"/>
      <c r="CL22" s="808"/>
      <c r="CM22" s="808"/>
      <c r="CN22" s="808"/>
      <c r="CO22" s="808"/>
      <c r="CP22" s="808"/>
      <c r="CQ22" s="808"/>
      <c r="CR22" s="808"/>
      <c r="CS22" s="808"/>
      <c r="CT22" s="808"/>
      <c r="CU22" s="808"/>
      <c r="CV22" s="808"/>
      <c r="CW22" s="808"/>
      <c r="CX22" s="808"/>
      <c r="CY22" s="808"/>
      <c r="CZ22" s="834"/>
    </row>
    <row r="23" spans="1:104" ht="11.25" customHeight="1">
      <c r="A23" s="804"/>
      <c r="B23" s="808"/>
      <c r="C23" s="808"/>
      <c r="D23" s="808"/>
      <c r="E23" s="808"/>
      <c r="F23" s="808"/>
      <c r="G23" s="808"/>
      <c r="H23" s="808"/>
      <c r="I23" s="808"/>
      <c r="J23" s="808"/>
      <c r="K23" s="808"/>
      <c r="L23" s="808"/>
      <c r="M23" s="808"/>
      <c r="N23" s="808"/>
      <c r="O23" s="808"/>
      <c r="P23" s="808"/>
      <c r="Q23" s="808"/>
      <c r="R23" s="808"/>
      <c r="S23" s="808"/>
      <c r="T23" s="808"/>
      <c r="U23" s="808"/>
      <c r="V23" s="808"/>
      <c r="W23" s="823"/>
      <c r="X23" s="823"/>
      <c r="Y23" s="823"/>
      <c r="Z23" s="823"/>
      <c r="AA23" s="823"/>
      <c r="AB23" s="823"/>
      <c r="AC23" s="823"/>
      <c r="AD23" s="823"/>
      <c r="AE23" s="823"/>
      <c r="AF23" s="823"/>
      <c r="AG23" s="823"/>
      <c r="AH23" s="823"/>
      <c r="AI23" s="823"/>
      <c r="AJ23" s="823"/>
      <c r="AK23" s="823"/>
      <c r="AL23" s="823"/>
      <c r="AM23" s="823"/>
      <c r="AN23" s="823"/>
      <c r="AO23" s="823"/>
      <c r="AP23" s="823"/>
      <c r="AQ23" s="823"/>
      <c r="AR23" s="823"/>
      <c r="AS23" s="823"/>
      <c r="AT23" s="823"/>
      <c r="AU23" s="823"/>
      <c r="AV23" s="823"/>
      <c r="AW23" s="823"/>
      <c r="AX23" s="823"/>
      <c r="AY23" s="823"/>
      <c r="AZ23" s="823"/>
      <c r="BA23" s="823"/>
      <c r="BB23" s="823"/>
      <c r="BC23" s="823"/>
      <c r="BD23" s="823"/>
      <c r="BE23" s="823"/>
      <c r="BF23" s="823"/>
      <c r="BG23" s="823"/>
      <c r="BH23" s="823"/>
      <c r="BI23" s="823"/>
      <c r="BJ23" s="823"/>
      <c r="BK23" s="823"/>
      <c r="BL23" s="823"/>
      <c r="BM23" s="823"/>
      <c r="BN23" s="823"/>
      <c r="BO23" s="823"/>
      <c r="BP23" s="823"/>
      <c r="BQ23" s="823"/>
      <c r="BR23" s="823"/>
      <c r="BS23" s="823"/>
      <c r="BT23" s="823"/>
      <c r="BU23" s="823"/>
      <c r="BV23" s="823"/>
      <c r="BW23" s="823"/>
      <c r="BX23" s="823"/>
      <c r="BY23" s="823"/>
      <c r="BZ23" s="823"/>
      <c r="CA23" s="823"/>
      <c r="CB23" s="808"/>
      <c r="CC23" s="808"/>
      <c r="CD23" s="808"/>
      <c r="CE23" s="808"/>
      <c r="CF23" s="808"/>
      <c r="CG23" s="808"/>
      <c r="CH23" s="808"/>
      <c r="CI23" s="808"/>
      <c r="CJ23" s="808"/>
      <c r="CK23" s="808"/>
      <c r="CL23" s="808"/>
      <c r="CM23" s="808"/>
      <c r="CN23" s="808"/>
      <c r="CO23" s="808"/>
      <c r="CP23" s="808"/>
      <c r="CQ23" s="808"/>
      <c r="CR23" s="808"/>
      <c r="CS23" s="808"/>
      <c r="CT23" s="808"/>
      <c r="CU23" s="808"/>
      <c r="CV23" s="808"/>
      <c r="CW23" s="808"/>
      <c r="CX23" s="808"/>
      <c r="CY23" s="808"/>
      <c r="CZ23" s="834"/>
    </row>
    <row r="24" spans="1:104" ht="11.25" customHeight="1">
      <c r="A24" s="804"/>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808"/>
      <c r="BA24" s="808"/>
      <c r="BB24" s="808"/>
      <c r="BC24" s="808"/>
      <c r="BD24" s="808"/>
      <c r="BE24" s="808"/>
      <c r="BF24" s="808"/>
      <c r="BG24" s="808"/>
      <c r="BH24" s="808"/>
      <c r="BI24" s="808"/>
      <c r="BJ24" s="808"/>
      <c r="BK24" s="808"/>
      <c r="BL24" s="808"/>
      <c r="BM24" s="808"/>
      <c r="BN24" s="808"/>
      <c r="BO24" s="808"/>
      <c r="BP24" s="808"/>
      <c r="BQ24" s="808"/>
      <c r="BR24" s="808"/>
      <c r="BS24" s="808"/>
      <c r="BT24" s="808"/>
      <c r="BU24" s="808"/>
      <c r="BV24" s="808"/>
      <c r="BW24" s="808"/>
      <c r="BX24" s="808"/>
      <c r="BY24" s="808"/>
      <c r="BZ24" s="808"/>
      <c r="CA24" s="808"/>
      <c r="CB24" s="808"/>
      <c r="CC24" s="808"/>
      <c r="CD24" s="808"/>
      <c r="CE24" s="808"/>
      <c r="CF24" s="808"/>
      <c r="CG24" s="808"/>
      <c r="CH24" s="808"/>
      <c r="CI24" s="808"/>
      <c r="CJ24" s="808"/>
      <c r="CK24" s="808"/>
      <c r="CL24" s="808"/>
      <c r="CM24" s="808"/>
      <c r="CN24" s="808"/>
      <c r="CO24" s="808"/>
      <c r="CP24" s="808"/>
      <c r="CQ24" s="808"/>
      <c r="CR24" s="808"/>
      <c r="CS24" s="808"/>
      <c r="CT24" s="808"/>
      <c r="CU24" s="808"/>
      <c r="CV24" s="808"/>
      <c r="CW24" s="808"/>
      <c r="CX24" s="808"/>
      <c r="CY24" s="808"/>
      <c r="CZ24" s="834"/>
    </row>
    <row r="25" spans="1:104" ht="11.25" customHeight="1">
      <c r="A25" s="804"/>
      <c r="B25" s="808"/>
      <c r="C25" s="808"/>
      <c r="D25" s="808"/>
      <c r="E25" s="808"/>
      <c r="F25" s="808"/>
      <c r="G25" s="808"/>
      <c r="H25" s="808"/>
      <c r="I25" s="808"/>
      <c r="J25" s="808"/>
      <c r="K25" s="808"/>
      <c r="L25" s="808"/>
      <c r="M25" s="808"/>
      <c r="N25" s="808"/>
      <c r="O25" s="808"/>
      <c r="P25" s="808"/>
      <c r="Q25" s="808"/>
      <c r="R25" s="808"/>
      <c r="S25" s="808"/>
      <c r="T25" s="808"/>
      <c r="U25" s="808"/>
      <c r="V25" s="808"/>
      <c r="W25" s="808"/>
      <c r="X25" s="808"/>
      <c r="Y25" s="808"/>
      <c r="Z25" s="808"/>
      <c r="AA25" s="808"/>
      <c r="AB25" s="808"/>
      <c r="AC25" s="808"/>
      <c r="AD25" s="808"/>
      <c r="AE25" s="808"/>
      <c r="AF25" s="808"/>
      <c r="AG25" s="808"/>
      <c r="AH25" s="808"/>
      <c r="AI25" s="808"/>
      <c r="AJ25" s="808"/>
      <c r="AK25" s="808"/>
      <c r="AL25" s="808"/>
      <c r="AM25" s="808"/>
      <c r="AN25" s="808"/>
      <c r="AO25" s="808"/>
      <c r="AP25" s="808"/>
      <c r="AQ25" s="808"/>
      <c r="AR25" s="808"/>
      <c r="AS25" s="808"/>
      <c r="AT25" s="808"/>
      <c r="AU25" s="808"/>
      <c r="AV25" s="808"/>
      <c r="AW25" s="808"/>
      <c r="AX25" s="808"/>
      <c r="AY25" s="808"/>
      <c r="AZ25" s="808"/>
      <c r="BA25" s="808"/>
      <c r="BB25" s="808"/>
      <c r="BC25" s="808"/>
      <c r="BD25" s="808"/>
      <c r="BE25" s="808"/>
      <c r="BF25" s="808"/>
      <c r="BG25" s="825" t="s">
        <v>289</v>
      </c>
      <c r="BH25" s="825"/>
      <c r="BI25" s="825"/>
      <c r="BJ25" s="825"/>
      <c r="BK25" s="825"/>
      <c r="BL25" s="825"/>
      <c r="BM25" s="825"/>
      <c r="BN25" s="825"/>
      <c r="BO25" s="825"/>
      <c r="BP25" s="825"/>
      <c r="BQ25" s="825"/>
      <c r="BR25" s="825"/>
      <c r="BS25" s="825"/>
      <c r="BT25" s="826" t="str">
        <f>'入力表(工事・業務）'!J8</f>
        <v>株式会社　○○組</v>
      </c>
      <c r="BU25" s="826"/>
      <c r="BV25" s="826"/>
      <c r="BW25" s="826"/>
      <c r="BX25" s="826"/>
      <c r="BY25" s="826"/>
      <c r="BZ25" s="826"/>
      <c r="CA25" s="826"/>
      <c r="CB25" s="826"/>
      <c r="CC25" s="826"/>
      <c r="CD25" s="826"/>
      <c r="CE25" s="826"/>
      <c r="CF25" s="826"/>
      <c r="CG25" s="826"/>
      <c r="CH25" s="826"/>
      <c r="CI25" s="826"/>
      <c r="CJ25" s="826"/>
      <c r="CK25" s="826"/>
      <c r="CL25" s="826"/>
      <c r="CM25" s="826"/>
      <c r="CN25" s="826"/>
      <c r="CO25" s="830"/>
      <c r="CP25" s="830"/>
      <c r="CQ25" s="830"/>
      <c r="CR25" s="830"/>
      <c r="CS25" s="808"/>
      <c r="CT25" s="808"/>
      <c r="CU25" s="808"/>
      <c r="CV25" s="808"/>
      <c r="CW25" s="808"/>
      <c r="CX25" s="808"/>
      <c r="CY25" s="808"/>
      <c r="CZ25" s="834"/>
    </row>
    <row r="26" spans="1:104" ht="11.25" customHeight="1">
      <c r="A26" s="804"/>
      <c r="B26" s="808"/>
      <c r="C26" s="808"/>
      <c r="D26" s="808"/>
      <c r="E26" s="808"/>
      <c r="F26" s="808"/>
      <c r="G26" s="808"/>
      <c r="H26" s="808"/>
      <c r="I26" s="808"/>
      <c r="J26" s="808"/>
      <c r="K26" s="808"/>
      <c r="L26" s="808"/>
      <c r="M26" s="808"/>
      <c r="N26" s="808"/>
      <c r="O26" s="808"/>
      <c r="P26" s="808"/>
      <c r="Q26" s="808"/>
      <c r="R26" s="808"/>
      <c r="S26" s="808"/>
      <c r="T26" s="808"/>
      <c r="U26" s="808"/>
      <c r="V26" s="808"/>
      <c r="W26" s="808"/>
      <c r="X26" s="808"/>
      <c r="Y26" s="808"/>
      <c r="Z26" s="808"/>
      <c r="AA26" s="808"/>
      <c r="AB26" s="808"/>
      <c r="AC26" s="808"/>
      <c r="AD26" s="808"/>
      <c r="AE26" s="808"/>
      <c r="AF26" s="808"/>
      <c r="AG26" s="808"/>
      <c r="AH26" s="808"/>
      <c r="AI26" s="808"/>
      <c r="AJ26" s="808"/>
      <c r="AK26" s="808"/>
      <c r="AL26" s="808"/>
      <c r="AM26" s="808"/>
      <c r="AN26" s="808"/>
      <c r="AO26" s="808"/>
      <c r="AP26" s="808"/>
      <c r="AQ26" s="808"/>
      <c r="AR26" s="808"/>
      <c r="AS26" s="808"/>
      <c r="AT26" s="808"/>
      <c r="AU26" s="808"/>
      <c r="AV26" s="808"/>
      <c r="AW26" s="808"/>
      <c r="AX26" s="808"/>
      <c r="AY26" s="808"/>
      <c r="AZ26" s="808"/>
      <c r="BA26" s="808"/>
      <c r="BB26" s="808"/>
      <c r="BC26" s="808"/>
      <c r="BD26" s="808"/>
      <c r="BE26" s="808"/>
      <c r="BF26" s="808"/>
      <c r="BG26" s="825"/>
      <c r="BH26" s="825"/>
      <c r="BI26" s="825"/>
      <c r="BJ26" s="825"/>
      <c r="BK26" s="825"/>
      <c r="BL26" s="825"/>
      <c r="BM26" s="825"/>
      <c r="BN26" s="825"/>
      <c r="BO26" s="825"/>
      <c r="BP26" s="825"/>
      <c r="BQ26" s="825"/>
      <c r="BR26" s="825"/>
      <c r="BS26" s="825"/>
      <c r="BT26" s="826"/>
      <c r="BU26" s="826"/>
      <c r="BV26" s="826"/>
      <c r="BW26" s="826"/>
      <c r="BX26" s="826"/>
      <c r="BY26" s="826"/>
      <c r="BZ26" s="826"/>
      <c r="CA26" s="826"/>
      <c r="CB26" s="826"/>
      <c r="CC26" s="826"/>
      <c r="CD26" s="826"/>
      <c r="CE26" s="826"/>
      <c r="CF26" s="826"/>
      <c r="CG26" s="826"/>
      <c r="CH26" s="826"/>
      <c r="CI26" s="826"/>
      <c r="CJ26" s="826"/>
      <c r="CK26" s="826"/>
      <c r="CL26" s="826"/>
      <c r="CM26" s="826"/>
      <c r="CN26" s="826"/>
      <c r="CO26" s="830"/>
      <c r="CP26" s="830"/>
      <c r="CQ26" s="830"/>
      <c r="CR26" s="830"/>
      <c r="CS26" s="808"/>
      <c r="CT26" s="808"/>
      <c r="CU26" s="808"/>
      <c r="CV26" s="808"/>
      <c r="CW26" s="808"/>
      <c r="CX26" s="808"/>
      <c r="CY26" s="808"/>
      <c r="CZ26" s="834"/>
    </row>
    <row r="27" spans="1:104" ht="11.25" customHeight="1">
      <c r="A27" s="804"/>
      <c r="B27" s="808"/>
      <c r="C27" s="808"/>
      <c r="D27" s="808"/>
      <c r="E27" s="808"/>
      <c r="F27" s="808"/>
      <c r="G27" s="808"/>
      <c r="H27" s="808"/>
      <c r="I27" s="808"/>
      <c r="J27" s="808"/>
      <c r="K27" s="808"/>
      <c r="L27" s="808"/>
      <c r="M27" s="808"/>
      <c r="N27" s="808"/>
      <c r="O27" s="808"/>
      <c r="P27" s="808"/>
      <c r="Q27" s="808"/>
      <c r="R27" s="808"/>
      <c r="S27" s="808"/>
      <c r="T27" s="808"/>
      <c r="U27" s="808"/>
      <c r="V27" s="808"/>
      <c r="W27" s="808"/>
      <c r="X27" s="808"/>
      <c r="Y27" s="808"/>
      <c r="Z27" s="808"/>
      <c r="AA27" s="808"/>
      <c r="AB27" s="808"/>
      <c r="AC27" s="808"/>
      <c r="AD27" s="808"/>
      <c r="AE27" s="808"/>
      <c r="AF27" s="808"/>
      <c r="AG27" s="808"/>
      <c r="AH27" s="808"/>
      <c r="AI27" s="808"/>
      <c r="AJ27" s="808"/>
      <c r="AK27" s="808"/>
      <c r="AL27" s="808"/>
      <c r="AM27" s="808"/>
      <c r="AN27" s="808"/>
      <c r="AO27" s="808"/>
      <c r="AP27" s="808"/>
      <c r="AQ27" s="808"/>
      <c r="AR27" s="808"/>
      <c r="AS27" s="808"/>
      <c r="AT27" s="808"/>
      <c r="AU27" s="808"/>
      <c r="AV27" s="808"/>
      <c r="AW27" s="808"/>
      <c r="AX27" s="808"/>
      <c r="AY27" s="808"/>
      <c r="AZ27" s="808"/>
      <c r="BA27" s="808"/>
      <c r="BB27" s="808"/>
      <c r="BC27" s="808"/>
      <c r="BD27" s="808"/>
      <c r="BE27" s="808"/>
      <c r="BF27" s="808"/>
      <c r="BG27" s="825"/>
      <c r="BH27" s="825"/>
      <c r="BI27" s="825"/>
      <c r="BJ27" s="825"/>
      <c r="BK27" s="825"/>
      <c r="BL27" s="825"/>
      <c r="BM27" s="825"/>
      <c r="BN27" s="825"/>
      <c r="BO27" s="825"/>
      <c r="BP27" s="825"/>
      <c r="BQ27" s="825"/>
      <c r="BR27" s="825"/>
      <c r="BS27" s="825"/>
      <c r="BT27" s="826"/>
      <c r="BU27" s="826"/>
      <c r="BV27" s="826"/>
      <c r="BW27" s="826"/>
      <c r="BX27" s="826"/>
      <c r="BY27" s="826"/>
      <c r="BZ27" s="826"/>
      <c r="CA27" s="826"/>
      <c r="CB27" s="826"/>
      <c r="CC27" s="826"/>
      <c r="CD27" s="826"/>
      <c r="CE27" s="826"/>
      <c r="CF27" s="826"/>
      <c r="CG27" s="826"/>
      <c r="CH27" s="826"/>
      <c r="CI27" s="826"/>
      <c r="CJ27" s="826"/>
      <c r="CK27" s="826"/>
      <c r="CL27" s="826"/>
      <c r="CM27" s="826"/>
      <c r="CN27" s="826"/>
      <c r="CO27" s="830"/>
      <c r="CP27" s="830"/>
      <c r="CQ27" s="830"/>
      <c r="CR27" s="830"/>
      <c r="CS27" s="808"/>
      <c r="CT27" s="808"/>
      <c r="CU27" s="808"/>
      <c r="CV27" s="808"/>
      <c r="CW27" s="808"/>
      <c r="CX27" s="808"/>
      <c r="CY27" s="808"/>
      <c r="CZ27" s="834"/>
    </row>
    <row r="28" spans="1:104" ht="11.25" customHeight="1">
      <c r="A28" s="804"/>
      <c r="B28" s="808"/>
      <c r="C28" s="808"/>
      <c r="D28" s="808"/>
      <c r="E28" s="808"/>
      <c r="F28" s="808"/>
      <c r="G28" s="808"/>
      <c r="H28" s="808"/>
      <c r="I28" s="808"/>
      <c r="J28" s="808"/>
      <c r="K28" s="808"/>
      <c r="L28" s="808"/>
      <c r="M28" s="808"/>
      <c r="N28" s="808"/>
      <c r="O28" s="808"/>
      <c r="P28" s="808"/>
      <c r="Q28" s="808"/>
      <c r="R28" s="808"/>
      <c r="S28" s="808"/>
      <c r="T28" s="808"/>
      <c r="U28" s="808"/>
      <c r="V28" s="808"/>
      <c r="W28" s="808"/>
      <c r="X28" s="808"/>
      <c r="Y28" s="808"/>
      <c r="Z28" s="808"/>
      <c r="AA28" s="808"/>
      <c r="AB28" s="808"/>
      <c r="AC28" s="808"/>
      <c r="AD28" s="808"/>
      <c r="AE28" s="808"/>
      <c r="AF28" s="808"/>
      <c r="AG28" s="808"/>
      <c r="AH28" s="808"/>
      <c r="AI28" s="808"/>
      <c r="AJ28" s="808"/>
      <c r="AK28" s="808"/>
      <c r="AL28" s="808"/>
      <c r="AM28" s="808"/>
      <c r="AN28" s="808"/>
      <c r="AO28" s="808"/>
      <c r="AP28" s="808"/>
      <c r="AQ28" s="808"/>
      <c r="AR28" s="808"/>
      <c r="AS28" s="808"/>
      <c r="AT28" s="808"/>
      <c r="AU28" s="808"/>
      <c r="AV28" s="808"/>
      <c r="AW28" s="808"/>
      <c r="AX28" s="808"/>
      <c r="AY28" s="808"/>
      <c r="AZ28" s="808"/>
      <c r="BA28" s="808"/>
      <c r="BB28" s="808"/>
      <c r="BC28" s="808"/>
      <c r="BD28" s="808"/>
      <c r="BE28" s="808"/>
      <c r="BF28" s="808"/>
      <c r="BG28" s="825"/>
      <c r="BH28" s="825"/>
      <c r="BI28" s="825"/>
      <c r="BJ28" s="825"/>
      <c r="BK28" s="825"/>
      <c r="BL28" s="825"/>
      <c r="BM28" s="825"/>
      <c r="BN28" s="825"/>
      <c r="BO28" s="825"/>
      <c r="BP28" s="825"/>
      <c r="BQ28" s="825"/>
      <c r="BR28" s="825"/>
      <c r="BS28" s="825"/>
      <c r="BT28" s="826"/>
      <c r="BU28" s="826"/>
      <c r="BV28" s="826"/>
      <c r="BW28" s="826"/>
      <c r="BX28" s="826"/>
      <c r="BY28" s="826"/>
      <c r="BZ28" s="826"/>
      <c r="CA28" s="826"/>
      <c r="CB28" s="826"/>
      <c r="CC28" s="826"/>
      <c r="CD28" s="826"/>
      <c r="CE28" s="826"/>
      <c r="CF28" s="826"/>
      <c r="CG28" s="826"/>
      <c r="CH28" s="826"/>
      <c r="CI28" s="826"/>
      <c r="CJ28" s="826"/>
      <c r="CK28" s="826"/>
      <c r="CL28" s="826"/>
      <c r="CM28" s="826"/>
      <c r="CN28" s="826"/>
      <c r="CO28" s="830"/>
      <c r="CP28" s="830"/>
      <c r="CQ28" s="830"/>
      <c r="CR28" s="830"/>
      <c r="CS28" s="808"/>
      <c r="CT28" s="808"/>
      <c r="CU28" s="808"/>
      <c r="CV28" s="808"/>
      <c r="CW28" s="808"/>
      <c r="CX28" s="808"/>
      <c r="CY28" s="808"/>
      <c r="CZ28" s="834"/>
    </row>
    <row r="29" spans="1:104" ht="11.25" customHeight="1">
      <c r="A29" s="804"/>
      <c r="B29" s="808"/>
      <c r="C29" s="808"/>
      <c r="D29" s="808"/>
      <c r="E29" s="808"/>
      <c r="F29" s="808"/>
      <c r="G29" s="808"/>
      <c r="H29" s="808"/>
      <c r="I29" s="808"/>
      <c r="J29" s="808"/>
      <c r="K29" s="808"/>
      <c r="L29" s="808"/>
      <c r="M29" s="808"/>
      <c r="N29" s="808"/>
      <c r="O29" s="808"/>
      <c r="P29" s="808"/>
      <c r="Q29" s="808"/>
      <c r="R29" s="808"/>
      <c r="S29" s="808"/>
      <c r="T29" s="808"/>
      <c r="U29" s="808"/>
      <c r="V29" s="808"/>
      <c r="W29" s="808"/>
      <c r="X29" s="808"/>
      <c r="Y29" s="808"/>
      <c r="Z29" s="808"/>
      <c r="AA29" s="808"/>
      <c r="AB29" s="808"/>
      <c r="AC29" s="808"/>
      <c r="AD29" s="808"/>
      <c r="AE29" s="808"/>
      <c r="AF29" s="808"/>
      <c r="AG29" s="808"/>
      <c r="AH29" s="808"/>
      <c r="AI29" s="808"/>
      <c r="AJ29" s="808"/>
      <c r="AK29" s="808"/>
      <c r="AL29" s="808"/>
      <c r="AM29" s="808"/>
      <c r="AN29" s="808"/>
      <c r="AO29" s="808"/>
      <c r="AP29" s="808"/>
      <c r="AQ29" s="808"/>
      <c r="AR29" s="808"/>
      <c r="AS29" s="808"/>
      <c r="AT29" s="808"/>
      <c r="AU29" s="808"/>
      <c r="AV29" s="808"/>
      <c r="AW29" s="808"/>
      <c r="AX29" s="808"/>
      <c r="AY29" s="808"/>
      <c r="AZ29" s="808"/>
      <c r="BA29" s="808"/>
      <c r="BB29" s="808"/>
      <c r="BC29" s="808"/>
      <c r="BD29" s="808"/>
      <c r="BE29" s="808"/>
      <c r="BF29" s="808"/>
      <c r="BG29" s="808"/>
      <c r="BH29" s="808"/>
      <c r="BI29" s="808"/>
      <c r="BJ29" s="808"/>
      <c r="BK29" s="808"/>
      <c r="BL29" s="808"/>
      <c r="BM29" s="808"/>
      <c r="BN29" s="808"/>
      <c r="BO29" s="808"/>
      <c r="BP29" s="808"/>
      <c r="BQ29" s="808"/>
      <c r="BR29" s="808"/>
      <c r="BS29" s="808"/>
      <c r="BT29" s="808"/>
      <c r="BU29" s="808"/>
      <c r="BV29" s="808"/>
      <c r="BW29" s="808"/>
      <c r="BX29" s="808"/>
      <c r="BY29" s="808"/>
      <c r="BZ29" s="808"/>
      <c r="CA29" s="808"/>
      <c r="CB29" s="808"/>
      <c r="CC29" s="808"/>
      <c r="CD29" s="808"/>
      <c r="CE29" s="808"/>
      <c r="CF29" s="808"/>
      <c r="CG29" s="808"/>
      <c r="CH29" s="808"/>
      <c r="CI29" s="808"/>
      <c r="CJ29" s="808"/>
      <c r="CK29" s="808"/>
      <c r="CL29" s="808"/>
      <c r="CM29" s="808"/>
      <c r="CN29" s="808"/>
      <c r="CO29" s="808"/>
      <c r="CP29" s="808"/>
      <c r="CQ29" s="808"/>
      <c r="CR29" s="808"/>
      <c r="CS29" s="808"/>
      <c r="CT29" s="808"/>
      <c r="CU29" s="808"/>
      <c r="CV29" s="808"/>
      <c r="CW29" s="808"/>
      <c r="CX29" s="808"/>
      <c r="CY29" s="808"/>
      <c r="CZ29" s="834"/>
    </row>
    <row r="30" spans="1:104" ht="11.25" customHeight="1">
      <c r="A30" s="804"/>
      <c r="B30" s="808"/>
      <c r="C30" s="808"/>
      <c r="D30" s="808"/>
      <c r="E30" s="808"/>
      <c r="F30" s="808"/>
      <c r="G30" s="808"/>
      <c r="H30" s="808"/>
      <c r="I30" s="808"/>
      <c r="J30" s="808"/>
      <c r="K30" s="808"/>
      <c r="L30" s="808"/>
      <c r="M30" s="808"/>
      <c r="N30" s="808"/>
      <c r="O30" s="808"/>
      <c r="P30" s="808"/>
      <c r="Q30" s="808"/>
      <c r="R30" s="808"/>
      <c r="S30" s="808"/>
      <c r="T30" s="808"/>
      <c r="U30" s="808"/>
      <c r="V30" s="808"/>
      <c r="W30" s="808"/>
      <c r="X30" s="808"/>
      <c r="Y30" s="808"/>
      <c r="Z30" s="808"/>
      <c r="AA30" s="808"/>
      <c r="AB30" s="808"/>
      <c r="AC30" s="808"/>
      <c r="AD30" s="808"/>
      <c r="AE30" s="808"/>
      <c r="AF30" s="808"/>
      <c r="AG30" s="808"/>
      <c r="AH30" s="808"/>
      <c r="AI30" s="808"/>
      <c r="AJ30" s="808"/>
      <c r="AK30" s="808"/>
      <c r="AL30" s="808"/>
      <c r="AM30" s="808"/>
      <c r="AN30" s="808"/>
      <c r="AO30" s="808"/>
      <c r="AP30" s="808"/>
      <c r="AQ30" s="808"/>
      <c r="AR30" s="808"/>
      <c r="AS30" s="808"/>
      <c r="AT30" s="808"/>
      <c r="AU30" s="808"/>
      <c r="AV30" s="808"/>
      <c r="AW30" s="808"/>
      <c r="AX30" s="808"/>
      <c r="AY30" s="808"/>
      <c r="AZ30" s="808"/>
      <c r="BA30" s="808"/>
      <c r="BB30" s="808"/>
      <c r="BC30" s="808"/>
      <c r="BD30" s="808"/>
      <c r="BE30" s="808"/>
      <c r="BF30" s="808"/>
      <c r="BG30" s="808"/>
      <c r="BH30" s="808"/>
      <c r="BI30" s="808"/>
      <c r="BJ30" s="808"/>
      <c r="BK30" s="808"/>
      <c r="BL30" s="808"/>
      <c r="BM30" s="808"/>
      <c r="BN30" s="808"/>
      <c r="BO30" s="808"/>
      <c r="BP30" s="808"/>
      <c r="BQ30" s="808"/>
      <c r="BR30" s="808"/>
      <c r="BS30" s="808"/>
      <c r="BT30" s="808"/>
      <c r="BU30" s="808"/>
      <c r="BV30" s="808"/>
      <c r="BW30" s="808"/>
      <c r="BX30" s="808"/>
      <c r="BY30" s="808"/>
      <c r="BZ30" s="808"/>
      <c r="CA30" s="808"/>
      <c r="CB30" s="808"/>
      <c r="CC30" s="808"/>
      <c r="CD30" s="808"/>
      <c r="CE30" s="808"/>
      <c r="CF30" s="808"/>
      <c r="CG30" s="808"/>
      <c r="CH30" s="808"/>
      <c r="CI30" s="808"/>
      <c r="CJ30" s="808"/>
      <c r="CK30" s="808"/>
      <c r="CL30" s="808"/>
      <c r="CM30" s="808"/>
      <c r="CN30" s="808"/>
      <c r="CO30" s="808"/>
      <c r="CP30" s="808"/>
      <c r="CQ30" s="808"/>
      <c r="CR30" s="808"/>
      <c r="CS30" s="808"/>
      <c r="CT30" s="808"/>
      <c r="CU30" s="808"/>
      <c r="CV30" s="808"/>
      <c r="CW30" s="808"/>
      <c r="CX30" s="808"/>
      <c r="CY30" s="808"/>
      <c r="CZ30" s="834"/>
    </row>
    <row r="31" spans="1:104" ht="11.25" customHeight="1">
      <c r="A31" s="804"/>
      <c r="B31" s="808"/>
      <c r="C31" s="808"/>
      <c r="D31" s="808"/>
      <c r="E31" s="808"/>
      <c r="F31" s="808"/>
      <c r="G31" s="808"/>
      <c r="H31" s="812" t="s">
        <v>530</v>
      </c>
      <c r="I31" s="812"/>
      <c r="J31" s="812"/>
      <c r="K31" s="812"/>
      <c r="L31" s="814" t="s">
        <v>323</v>
      </c>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2" t="s">
        <v>530</v>
      </c>
      <c r="AM31" s="812"/>
      <c r="AN31" s="812"/>
      <c r="AO31" s="812"/>
      <c r="AP31" s="814" t="s">
        <v>323</v>
      </c>
      <c r="AQ31" s="814"/>
      <c r="AR31" s="814"/>
      <c r="AS31" s="814"/>
      <c r="AT31" s="814"/>
      <c r="AU31" s="814"/>
      <c r="AV31" s="814"/>
      <c r="AW31" s="814"/>
      <c r="AX31" s="814"/>
      <c r="AY31" s="814"/>
      <c r="AZ31" s="814"/>
      <c r="BA31" s="814"/>
      <c r="BB31" s="814"/>
      <c r="BC31" s="814"/>
      <c r="BD31" s="814"/>
      <c r="BE31" s="814"/>
      <c r="BF31" s="814"/>
      <c r="BG31" s="814"/>
      <c r="BH31" s="814"/>
      <c r="BI31" s="814"/>
      <c r="BJ31" s="814"/>
      <c r="BK31" s="814"/>
      <c r="BL31" s="814"/>
      <c r="BM31" s="814"/>
      <c r="BN31" s="814"/>
      <c r="BO31" s="814"/>
      <c r="BP31" s="812" t="s">
        <v>530</v>
      </c>
      <c r="BQ31" s="812"/>
      <c r="BR31" s="812"/>
      <c r="BS31" s="812"/>
      <c r="BT31" s="814" t="s">
        <v>323</v>
      </c>
      <c r="BU31" s="814"/>
      <c r="BV31" s="814"/>
      <c r="BW31" s="814"/>
      <c r="BX31" s="814"/>
      <c r="BY31" s="814"/>
      <c r="BZ31" s="814"/>
      <c r="CA31" s="814"/>
      <c r="CB31" s="814"/>
      <c r="CC31" s="814"/>
      <c r="CD31" s="814"/>
      <c r="CE31" s="814"/>
      <c r="CF31" s="814"/>
      <c r="CG31" s="814"/>
      <c r="CH31" s="814"/>
      <c r="CI31" s="814"/>
      <c r="CJ31" s="814"/>
      <c r="CK31" s="814"/>
      <c r="CL31" s="814"/>
      <c r="CM31" s="814"/>
      <c r="CN31" s="814"/>
      <c r="CO31" s="814"/>
      <c r="CP31" s="814"/>
      <c r="CQ31" s="814"/>
      <c r="CR31" s="814"/>
      <c r="CS31" s="814"/>
      <c r="CT31" s="808"/>
      <c r="CU31" s="808"/>
      <c r="CV31" s="808"/>
      <c r="CW31" s="808"/>
      <c r="CX31" s="808"/>
      <c r="CY31" s="808"/>
      <c r="CZ31" s="834"/>
    </row>
    <row r="32" spans="1:104" ht="11.25" customHeight="1">
      <c r="A32" s="804"/>
      <c r="B32" s="808"/>
      <c r="C32" s="808"/>
      <c r="D32" s="808"/>
      <c r="E32" s="808"/>
      <c r="F32" s="808"/>
      <c r="G32" s="808"/>
      <c r="H32" s="812"/>
      <c r="I32" s="812"/>
      <c r="J32" s="812"/>
      <c r="K32" s="812"/>
      <c r="L32" s="814"/>
      <c r="M32" s="814"/>
      <c r="N32" s="814"/>
      <c r="O32" s="814"/>
      <c r="P32" s="814"/>
      <c r="Q32" s="814"/>
      <c r="R32" s="814"/>
      <c r="S32" s="814"/>
      <c r="T32" s="814"/>
      <c r="U32" s="814"/>
      <c r="V32" s="814"/>
      <c r="W32" s="814"/>
      <c r="X32" s="814"/>
      <c r="Y32" s="814"/>
      <c r="Z32" s="814"/>
      <c r="AA32" s="814"/>
      <c r="AB32" s="814"/>
      <c r="AC32" s="814"/>
      <c r="AD32" s="814"/>
      <c r="AE32" s="814"/>
      <c r="AF32" s="814"/>
      <c r="AG32" s="814"/>
      <c r="AH32" s="814"/>
      <c r="AI32" s="814"/>
      <c r="AJ32" s="814"/>
      <c r="AK32" s="814"/>
      <c r="AL32" s="812"/>
      <c r="AM32" s="812"/>
      <c r="AN32" s="812"/>
      <c r="AO32" s="812"/>
      <c r="AP32" s="814"/>
      <c r="AQ32" s="814"/>
      <c r="AR32" s="814"/>
      <c r="AS32" s="814"/>
      <c r="AT32" s="814"/>
      <c r="AU32" s="814"/>
      <c r="AV32" s="814"/>
      <c r="AW32" s="814"/>
      <c r="AX32" s="814"/>
      <c r="AY32" s="814"/>
      <c r="AZ32" s="814"/>
      <c r="BA32" s="814"/>
      <c r="BB32" s="814"/>
      <c r="BC32" s="814"/>
      <c r="BD32" s="814"/>
      <c r="BE32" s="814"/>
      <c r="BF32" s="814"/>
      <c r="BG32" s="814"/>
      <c r="BH32" s="814"/>
      <c r="BI32" s="814"/>
      <c r="BJ32" s="814"/>
      <c r="BK32" s="814"/>
      <c r="BL32" s="814"/>
      <c r="BM32" s="814"/>
      <c r="BN32" s="814"/>
      <c r="BO32" s="814"/>
      <c r="BP32" s="812"/>
      <c r="BQ32" s="812"/>
      <c r="BR32" s="812"/>
      <c r="BS32" s="812"/>
      <c r="BT32" s="814"/>
      <c r="BU32" s="814"/>
      <c r="BV32" s="814"/>
      <c r="BW32" s="814"/>
      <c r="BX32" s="814"/>
      <c r="BY32" s="814"/>
      <c r="BZ32" s="814"/>
      <c r="CA32" s="814"/>
      <c r="CB32" s="814"/>
      <c r="CC32" s="814"/>
      <c r="CD32" s="814"/>
      <c r="CE32" s="814"/>
      <c r="CF32" s="814"/>
      <c r="CG32" s="814"/>
      <c r="CH32" s="814"/>
      <c r="CI32" s="814"/>
      <c r="CJ32" s="814"/>
      <c r="CK32" s="814"/>
      <c r="CL32" s="814"/>
      <c r="CM32" s="814"/>
      <c r="CN32" s="814"/>
      <c r="CO32" s="814"/>
      <c r="CP32" s="814"/>
      <c r="CQ32" s="814"/>
      <c r="CR32" s="814"/>
      <c r="CS32" s="814"/>
      <c r="CT32" s="808"/>
      <c r="CU32" s="808"/>
      <c r="CV32" s="808"/>
      <c r="CW32" s="808"/>
      <c r="CX32" s="808"/>
      <c r="CY32" s="808"/>
      <c r="CZ32" s="834"/>
    </row>
    <row r="33" spans="1:104" ht="11.25" customHeight="1">
      <c r="A33" s="804"/>
      <c r="B33" s="808"/>
      <c r="C33" s="808"/>
      <c r="D33" s="808"/>
      <c r="E33" s="808"/>
      <c r="F33" s="808"/>
      <c r="G33" s="808"/>
      <c r="H33" s="812"/>
      <c r="I33" s="812"/>
      <c r="J33" s="812"/>
      <c r="K33" s="812"/>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2"/>
      <c r="AM33" s="812"/>
      <c r="AN33" s="812"/>
      <c r="AO33" s="812"/>
      <c r="AP33" s="814"/>
      <c r="AQ33" s="814"/>
      <c r="AR33" s="814"/>
      <c r="AS33" s="814"/>
      <c r="AT33" s="814"/>
      <c r="AU33" s="814"/>
      <c r="AV33" s="814"/>
      <c r="AW33" s="814"/>
      <c r="AX33" s="814"/>
      <c r="AY33" s="814"/>
      <c r="AZ33" s="814"/>
      <c r="BA33" s="814"/>
      <c r="BB33" s="814"/>
      <c r="BC33" s="814"/>
      <c r="BD33" s="814"/>
      <c r="BE33" s="814"/>
      <c r="BF33" s="814"/>
      <c r="BG33" s="814"/>
      <c r="BH33" s="814"/>
      <c r="BI33" s="814"/>
      <c r="BJ33" s="814"/>
      <c r="BK33" s="814"/>
      <c r="BL33" s="814"/>
      <c r="BM33" s="814"/>
      <c r="BN33" s="814"/>
      <c r="BO33" s="814"/>
      <c r="BP33" s="812"/>
      <c r="BQ33" s="812"/>
      <c r="BR33" s="812"/>
      <c r="BS33" s="812"/>
      <c r="BT33" s="814"/>
      <c r="BU33" s="814"/>
      <c r="BV33" s="814"/>
      <c r="BW33" s="814"/>
      <c r="BX33" s="814"/>
      <c r="BY33" s="814"/>
      <c r="BZ33" s="814"/>
      <c r="CA33" s="814"/>
      <c r="CB33" s="814"/>
      <c r="CC33" s="814"/>
      <c r="CD33" s="814"/>
      <c r="CE33" s="814"/>
      <c r="CF33" s="814"/>
      <c r="CG33" s="814"/>
      <c r="CH33" s="814"/>
      <c r="CI33" s="814"/>
      <c r="CJ33" s="814"/>
      <c r="CK33" s="814"/>
      <c r="CL33" s="814"/>
      <c r="CM33" s="814"/>
      <c r="CN33" s="814"/>
      <c r="CO33" s="814"/>
      <c r="CP33" s="814"/>
      <c r="CQ33" s="814"/>
      <c r="CR33" s="814"/>
      <c r="CS33" s="814"/>
      <c r="CT33" s="808"/>
      <c r="CU33" s="808"/>
      <c r="CV33" s="808"/>
      <c r="CW33" s="808"/>
      <c r="CX33" s="808"/>
      <c r="CY33" s="808"/>
      <c r="CZ33" s="834"/>
    </row>
    <row r="34" spans="1:104" ht="11.25" customHeight="1">
      <c r="A34" s="804"/>
      <c r="B34" s="808"/>
      <c r="C34" s="808"/>
      <c r="D34" s="808"/>
      <c r="E34" s="808"/>
      <c r="F34" s="808"/>
      <c r="G34" s="808"/>
      <c r="H34" s="812"/>
      <c r="I34" s="812"/>
      <c r="J34" s="812"/>
      <c r="K34" s="812"/>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2"/>
      <c r="AM34" s="812"/>
      <c r="AN34" s="812"/>
      <c r="AO34" s="812"/>
      <c r="AP34" s="814"/>
      <c r="AQ34" s="814"/>
      <c r="AR34" s="814"/>
      <c r="AS34" s="814"/>
      <c r="AT34" s="814"/>
      <c r="AU34" s="814"/>
      <c r="AV34" s="814"/>
      <c r="AW34" s="814"/>
      <c r="AX34" s="814"/>
      <c r="AY34" s="814"/>
      <c r="AZ34" s="814"/>
      <c r="BA34" s="814"/>
      <c r="BB34" s="814"/>
      <c r="BC34" s="814"/>
      <c r="BD34" s="814"/>
      <c r="BE34" s="814"/>
      <c r="BF34" s="814"/>
      <c r="BG34" s="814"/>
      <c r="BH34" s="814"/>
      <c r="BI34" s="814"/>
      <c r="BJ34" s="814"/>
      <c r="BK34" s="814"/>
      <c r="BL34" s="814"/>
      <c r="BM34" s="814"/>
      <c r="BN34" s="814"/>
      <c r="BO34" s="814"/>
      <c r="BP34" s="812"/>
      <c r="BQ34" s="812"/>
      <c r="BR34" s="812"/>
      <c r="BS34" s="812"/>
      <c r="BT34" s="814"/>
      <c r="BU34" s="814"/>
      <c r="BV34" s="814"/>
      <c r="BW34" s="814"/>
      <c r="BX34" s="814"/>
      <c r="BY34" s="814"/>
      <c r="BZ34" s="814"/>
      <c r="CA34" s="814"/>
      <c r="CB34" s="814"/>
      <c r="CC34" s="814"/>
      <c r="CD34" s="814"/>
      <c r="CE34" s="814"/>
      <c r="CF34" s="814"/>
      <c r="CG34" s="814"/>
      <c r="CH34" s="814"/>
      <c r="CI34" s="814"/>
      <c r="CJ34" s="814"/>
      <c r="CK34" s="814"/>
      <c r="CL34" s="814"/>
      <c r="CM34" s="814"/>
      <c r="CN34" s="814"/>
      <c r="CO34" s="814"/>
      <c r="CP34" s="814"/>
      <c r="CQ34" s="814"/>
      <c r="CR34" s="814"/>
      <c r="CS34" s="814"/>
      <c r="CT34" s="808"/>
      <c r="CU34" s="808"/>
      <c r="CV34" s="808"/>
      <c r="CW34" s="808"/>
      <c r="CX34" s="808"/>
      <c r="CY34" s="808"/>
      <c r="CZ34" s="834"/>
    </row>
    <row r="35" spans="1:104" ht="11.25" customHeight="1">
      <c r="A35" s="804"/>
      <c r="B35" s="808"/>
      <c r="C35" s="808"/>
      <c r="D35" s="808"/>
      <c r="E35" s="808"/>
      <c r="F35" s="808"/>
      <c r="G35" s="808"/>
      <c r="H35" s="812">
        <v>1</v>
      </c>
      <c r="I35" s="812"/>
      <c r="J35" s="812"/>
      <c r="K35" s="812"/>
      <c r="L35" s="815"/>
      <c r="M35" s="815"/>
      <c r="N35" s="815"/>
      <c r="O35" s="817" t="s">
        <v>141</v>
      </c>
      <c r="P35" s="817"/>
      <c r="Q35" s="817"/>
      <c r="R35" s="817"/>
      <c r="S35" s="817"/>
      <c r="T35" s="817"/>
      <c r="U35" s="817"/>
      <c r="V35" s="817"/>
      <c r="W35" s="817"/>
      <c r="X35" s="817"/>
      <c r="Y35" s="817"/>
      <c r="Z35" s="817"/>
      <c r="AA35" s="817"/>
      <c r="AB35" s="817"/>
      <c r="AC35" s="817"/>
      <c r="AD35" s="817"/>
      <c r="AE35" s="817"/>
      <c r="AF35" s="817"/>
      <c r="AG35" s="817"/>
      <c r="AH35" s="817"/>
      <c r="AI35" s="817"/>
      <c r="AJ35" s="817"/>
      <c r="AK35" s="817"/>
      <c r="AL35" s="812">
        <v>8</v>
      </c>
      <c r="AM35" s="812"/>
      <c r="AN35" s="812"/>
      <c r="AO35" s="812"/>
      <c r="AP35" s="815"/>
      <c r="AQ35" s="815"/>
      <c r="AR35" s="815"/>
      <c r="AS35" s="824"/>
      <c r="AT35" s="824"/>
      <c r="AU35" s="824"/>
      <c r="AV35" s="824"/>
      <c r="AW35" s="824"/>
      <c r="AX35" s="824"/>
      <c r="AY35" s="824"/>
      <c r="AZ35" s="824"/>
      <c r="BA35" s="824"/>
      <c r="BB35" s="824"/>
      <c r="BC35" s="824"/>
      <c r="BD35" s="824"/>
      <c r="BE35" s="824"/>
      <c r="BF35" s="824"/>
      <c r="BG35" s="824"/>
      <c r="BH35" s="824"/>
      <c r="BI35" s="824"/>
      <c r="BJ35" s="824"/>
      <c r="BK35" s="824"/>
      <c r="BL35" s="824"/>
      <c r="BM35" s="824"/>
      <c r="BN35" s="824"/>
      <c r="BO35" s="824"/>
      <c r="BP35" s="812">
        <v>15</v>
      </c>
      <c r="BQ35" s="812"/>
      <c r="BR35" s="812"/>
      <c r="BS35" s="812"/>
      <c r="BT35" s="815"/>
      <c r="BU35" s="815"/>
      <c r="BV35" s="815"/>
      <c r="BW35" s="824"/>
      <c r="BX35" s="824"/>
      <c r="BY35" s="824"/>
      <c r="BZ35" s="824"/>
      <c r="CA35" s="824"/>
      <c r="CB35" s="824"/>
      <c r="CC35" s="824"/>
      <c r="CD35" s="824"/>
      <c r="CE35" s="824"/>
      <c r="CF35" s="824"/>
      <c r="CG35" s="824"/>
      <c r="CH35" s="824"/>
      <c r="CI35" s="824"/>
      <c r="CJ35" s="824"/>
      <c r="CK35" s="824"/>
      <c r="CL35" s="824"/>
      <c r="CM35" s="824"/>
      <c r="CN35" s="824"/>
      <c r="CO35" s="824"/>
      <c r="CP35" s="824"/>
      <c r="CQ35" s="824"/>
      <c r="CR35" s="824"/>
      <c r="CS35" s="824"/>
      <c r="CT35" s="808"/>
      <c r="CU35" s="808"/>
      <c r="CV35" s="808"/>
      <c r="CW35" s="808"/>
      <c r="CX35" s="808"/>
      <c r="CY35" s="808"/>
      <c r="CZ35" s="834"/>
    </row>
    <row r="36" spans="1:104" ht="11.25" customHeight="1">
      <c r="A36" s="804"/>
      <c r="B36" s="808"/>
      <c r="C36" s="808"/>
      <c r="D36" s="808"/>
      <c r="E36" s="808"/>
      <c r="F36" s="808"/>
      <c r="G36" s="808"/>
      <c r="H36" s="812"/>
      <c r="I36" s="812"/>
      <c r="J36" s="812"/>
      <c r="K36" s="812"/>
      <c r="L36" s="815"/>
      <c r="M36" s="815"/>
      <c r="N36" s="815"/>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2"/>
      <c r="AM36" s="812"/>
      <c r="AN36" s="812"/>
      <c r="AO36" s="812"/>
      <c r="AP36" s="815"/>
      <c r="AQ36" s="815"/>
      <c r="AR36" s="815"/>
      <c r="AS36" s="824"/>
      <c r="AT36" s="824"/>
      <c r="AU36" s="824"/>
      <c r="AV36" s="824"/>
      <c r="AW36" s="824"/>
      <c r="AX36" s="824"/>
      <c r="AY36" s="824"/>
      <c r="AZ36" s="824"/>
      <c r="BA36" s="824"/>
      <c r="BB36" s="824"/>
      <c r="BC36" s="824"/>
      <c r="BD36" s="824"/>
      <c r="BE36" s="824"/>
      <c r="BF36" s="824"/>
      <c r="BG36" s="824"/>
      <c r="BH36" s="824"/>
      <c r="BI36" s="824"/>
      <c r="BJ36" s="824"/>
      <c r="BK36" s="824"/>
      <c r="BL36" s="824"/>
      <c r="BM36" s="824"/>
      <c r="BN36" s="824"/>
      <c r="BO36" s="824"/>
      <c r="BP36" s="812"/>
      <c r="BQ36" s="812"/>
      <c r="BR36" s="812"/>
      <c r="BS36" s="812"/>
      <c r="BT36" s="815"/>
      <c r="BU36" s="815"/>
      <c r="BV36" s="815"/>
      <c r="BW36" s="824"/>
      <c r="BX36" s="824"/>
      <c r="BY36" s="824"/>
      <c r="BZ36" s="824"/>
      <c r="CA36" s="824"/>
      <c r="CB36" s="824"/>
      <c r="CC36" s="824"/>
      <c r="CD36" s="824"/>
      <c r="CE36" s="824"/>
      <c r="CF36" s="824"/>
      <c r="CG36" s="824"/>
      <c r="CH36" s="824"/>
      <c r="CI36" s="824"/>
      <c r="CJ36" s="824"/>
      <c r="CK36" s="824"/>
      <c r="CL36" s="824"/>
      <c r="CM36" s="824"/>
      <c r="CN36" s="824"/>
      <c r="CO36" s="824"/>
      <c r="CP36" s="824"/>
      <c r="CQ36" s="824"/>
      <c r="CR36" s="824"/>
      <c r="CS36" s="824"/>
      <c r="CT36" s="808"/>
      <c r="CU36" s="808"/>
      <c r="CV36" s="808"/>
      <c r="CW36" s="808"/>
      <c r="CX36" s="808"/>
      <c r="CY36" s="808"/>
      <c r="CZ36" s="834"/>
    </row>
    <row r="37" spans="1:104" ht="11.25" customHeight="1">
      <c r="A37" s="804"/>
      <c r="B37" s="808"/>
      <c r="C37" s="808"/>
      <c r="D37" s="808"/>
      <c r="E37" s="808"/>
      <c r="F37" s="808"/>
      <c r="G37" s="808"/>
      <c r="H37" s="812"/>
      <c r="I37" s="812"/>
      <c r="J37" s="812"/>
      <c r="K37" s="812"/>
      <c r="L37" s="815"/>
      <c r="M37" s="815"/>
      <c r="N37" s="815"/>
      <c r="O37" s="817"/>
      <c r="P37" s="817"/>
      <c r="Q37" s="817"/>
      <c r="R37" s="817"/>
      <c r="S37" s="817"/>
      <c r="T37" s="817"/>
      <c r="U37" s="817"/>
      <c r="V37" s="817"/>
      <c r="W37" s="817"/>
      <c r="X37" s="817"/>
      <c r="Y37" s="817"/>
      <c r="Z37" s="817"/>
      <c r="AA37" s="817"/>
      <c r="AB37" s="817"/>
      <c r="AC37" s="817"/>
      <c r="AD37" s="817"/>
      <c r="AE37" s="817"/>
      <c r="AF37" s="817"/>
      <c r="AG37" s="817"/>
      <c r="AH37" s="817"/>
      <c r="AI37" s="817"/>
      <c r="AJ37" s="817"/>
      <c r="AK37" s="817"/>
      <c r="AL37" s="812"/>
      <c r="AM37" s="812"/>
      <c r="AN37" s="812"/>
      <c r="AO37" s="812"/>
      <c r="AP37" s="815"/>
      <c r="AQ37" s="815"/>
      <c r="AR37" s="815"/>
      <c r="AS37" s="824"/>
      <c r="AT37" s="824"/>
      <c r="AU37" s="824"/>
      <c r="AV37" s="824"/>
      <c r="AW37" s="824"/>
      <c r="AX37" s="824"/>
      <c r="AY37" s="824"/>
      <c r="AZ37" s="824"/>
      <c r="BA37" s="824"/>
      <c r="BB37" s="824"/>
      <c r="BC37" s="824"/>
      <c r="BD37" s="824"/>
      <c r="BE37" s="824"/>
      <c r="BF37" s="824"/>
      <c r="BG37" s="824"/>
      <c r="BH37" s="824"/>
      <c r="BI37" s="824"/>
      <c r="BJ37" s="824"/>
      <c r="BK37" s="824"/>
      <c r="BL37" s="824"/>
      <c r="BM37" s="824"/>
      <c r="BN37" s="824"/>
      <c r="BO37" s="824"/>
      <c r="BP37" s="812"/>
      <c r="BQ37" s="812"/>
      <c r="BR37" s="812"/>
      <c r="BS37" s="812"/>
      <c r="BT37" s="815"/>
      <c r="BU37" s="815"/>
      <c r="BV37" s="815"/>
      <c r="BW37" s="824"/>
      <c r="BX37" s="824"/>
      <c r="BY37" s="824"/>
      <c r="BZ37" s="824"/>
      <c r="CA37" s="824"/>
      <c r="CB37" s="824"/>
      <c r="CC37" s="824"/>
      <c r="CD37" s="824"/>
      <c r="CE37" s="824"/>
      <c r="CF37" s="824"/>
      <c r="CG37" s="824"/>
      <c r="CH37" s="824"/>
      <c r="CI37" s="824"/>
      <c r="CJ37" s="824"/>
      <c r="CK37" s="824"/>
      <c r="CL37" s="824"/>
      <c r="CM37" s="824"/>
      <c r="CN37" s="824"/>
      <c r="CO37" s="824"/>
      <c r="CP37" s="824"/>
      <c r="CQ37" s="824"/>
      <c r="CR37" s="824"/>
      <c r="CS37" s="824"/>
      <c r="CT37" s="808"/>
      <c r="CU37" s="808"/>
      <c r="CV37" s="808"/>
      <c r="CW37" s="808"/>
      <c r="CX37" s="808"/>
      <c r="CY37" s="808"/>
      <c r="CZ37" s="834"/>
    </row>
    <row r="38" spans="1:104" ht="11.25" customHeight="1">
      <c r="A38" s="804"/>
      <c r="B38" s="808"/>
      <c r="C38" s="808"/>
      <c r="D38" s="808"/>
      <c r="E38" s="808"/>
      <c r="F38" s="808"/>
      <c r="G38" s="808"/>
      <c r="H38" s="812"/>
      <c r="I38" s="812"/>
      <c r="J38" s="812"/>
      <c r="K38" s="812"/>
      <c r="L38" s="815"/>
      <c r="M38" s="815"/>
      <c r="N38" s="815"/>
      <c r="O38" s="817"/>
      <c r="P38" s="817"/>
      <c r="Q38" s="817"/>
      <c r="R38" s="817"/>
      <c r="S38" s="817"/>
      <c r="T38" s="817"/>
      <c r="U38" s="817"/>
      <c r="V38" s="817"/>
      <c r="W38" s="817"/>
      <c r="X38" s="817"/>
      <c r="Y38" s="817"/>
      <c r="Z38" s="817"/>
      <c r="AA38" s="817"/>
      <c r="AB38" s="817"/>
      <c r="AC38" s="817"/>
      <c r="AD38" s="817"/>
      <c r="AE38" s="817"/>
      <c r="AF38" s="817"/>
      <c r="AG38" s="817"/>
      <c r="AH38" s="817"/>
      <c r="AI38" s="817"/>
      <c r="AJ38" s="817"/>
      <c r="AK38" s="817"/>
      <c r="AL38" s="812"/>
      <c r="AM38" s="812"/>
      <c r="AN38" s="812"/>
      <c r="AO38" s="812"/>
      <c r="AP38" s="815"/>
      <c r="AQ38" s="815"/>
      <c r="AR38" s="815"/>
      <c r="AS38" s="824"/>
      <c r="AT38" s="824"/>
      <c r="AU38" s="824"/>
      <c r="AV38" s="824"/>
      <c r="AW38" s="824"/>
      <c r="AX38" s="824"/>
      <c r="AY38" s="824"/>
      <c r="AZ38" s="824"/>
      <c r="BA38" s="824"/>
      <c r="BB38" s="824"/>
      <c r="BC38" s="824"/>
      <c r="BD38" s="824"/>
      <c r="BE38" s="824"/>
      <c r="BF38" s="824"/>
      <c r="BG38" s="824"/>
      <c r="BH38" s="824"/>
      <c r="BI38" s="824"/>
      <c r="BJ38" s="824"/>
      <c r="BK38" s="824"/>
      <c r="BL38" s="824"/>
      <c r="BM38" s="824"/>
      <c r="BN38" s="824"/>
      <c r="BO38" s="824"/>
      <c r="BP38" s="812"/>
      <c r="BQ38" s="812"/>
      <c r="BR38" s="812"/>
      <c r="BS38" s="812"/>
      <c r="BT38" s="815"/>
      <c r="BU38" s="815"/>
      <c r="BV38" s="815"/>
      <c r="BW38" s="824"/>
      <c r="BX38" s="824"/>
      <c r="BY38" s="824"/>
      <c r="BZ38" s="824"/>
      <c r="CA38" s="824"/>
      <c r="CB38" s="824"/>
      <c r="CC38" s="824"/>
      <c r="CD38" s="824"/>
      <c r="CE38" s="824"/>
      <c r="CF38" s="824"/>
      <c r="CG38" s="824"/>
      <c r="CH38" s="824"/>
      <c r="CI38" s="824"/>
      <c r="CJ38" s="824"/>
      <c r="CK38" s="824"/>
      <c r="CL38" s="824"/>
      <c r="CM38" s="824"/>
      <c r="CN38" s="824"/>
      <c r="CO38" s="824"/>
      <c r="CP38" s="824"/>
      <c r="CQ38" s="824"/>
      <c r="CR38" s="824"/>
      <c r="CS38" s="824"/>
      <c r="CT38" s="808"/>
      <c r="CU38" s="808"/>
      <c r="CV38" s="808"/>
      <c r="CW38" s="808"/>
      <c r="CX38" s="808"/>
      <c r="CY38" s="808"/>
      <c r="CZ38" s="834"/>
    </row>
    <row r="39" spans="1:104" ht="11.25" customHeight="1">
      <c r="A39" s="804"/>
      <c r="B39" s="808"/>
      <c r="C39" s="808"/>
      <c r="D39" s="808"/>
      <c r="E39" s="808"/>
      <c r="F39" s="808"/>
      <c r="G39" s="808"/>
      <c r="H39" s="812">
        <v>2</v>
      </c>
      <c r="I39" s="812"/>
      <c r="J39" s="812"/>
      <c r="K39" s="812"/>
      <c r="L39" s="815"/>
      <c r="M39" s="815"/>
      <c r="N39" s="815"/>
      <c r="O39" s="817" t="s">
        <v>9</v>
      </c>
      <c r="P39" s="817"/>
      <c r="Q39" s="817"/>
      <c r="R39" s="817"/>
      <c r="S39" s="817"/>
      <c r="T39" s="817"/>
      <c r="U39" s="817"/>
      <c r="V39" s="817"/>
      <c r="W39" s="817"/>
      <c r="X39" s="817"/>
      <c r="Y39" s="817"/>
      <c r="Z39" s="817"/>
      <c r="AA39" s="817"/>
      <c r="AB39" s="817"/>
      <c r="AC39" s="817"/>
      <c r="AD39" s="817"/>
      <c r="AE39" s="817"/>
      <c r="AF39" s="817"/>
      <c r="AG39" s="817"/>
      <c r="AH39" s="817"/>
      <c r="AI39" s="817"/>
      <c r="AJ39" s="817"/>
      <c r="AK39" s="817"/>
      <c r="AL39" s="812">
        <v>9</v>
      </c>
      <c r="AM39" s="812"/>
      <c r="AN39" s="812"/>
      <c r="AO39" s="812"/>
      <c r="AP39" s="815"/>
      <c r="AQ39" s="815"/>
      <c r="AR39" s="815"/>
      <c r="AS39" s="824"/>
      <c r="AT39" s="824"/>
      <c r="AU39" s="824"/>
      <c r="AV39" s="824"/>
      <c r="AW39" s="824"/>
      <c r="AX39" s="824"/>
      <c r="AY39" s="824"/>
      <c r="AZ39" s="824"/>
      <c r="BA39" s="824"/>
      <c r="BB39" s="824"/>
      <c r="BC39" s="824"/>
      <c r="BD39" s="824"/>
      <c r="BE39" s="824"/>
      <c r="BF39" s="824"/>
      <c r="BG39" s="824"/>
      <c r="BH39" s="824"/>
      <c r="BI39" s="824"/>
      <c r="BJ39" s="824"/>
      <c r="BK39" s="824"/>
      <c r="BL39" s="824"/>
      <c r="BM39" s="824"/>
      <c r="BN39" s="824"/>
      <c r="BO39" s="824"/>
      <c r="BP39" s="812">
        <v>16</v>
      </c>
      <c r="BQ39" s="812"/>
      <c r="BR39" s="812"/>
      <c r="BS39" s="812"/>
      <c r="BT39" s="815"/>
      <c r="BU39" s="815"/>
      <c r="BV39" s="815"/>
      <c r="BW39" s="824"/>
      <c r="BX39" s="824"/>
      <c r="BY39" s="824"/>
      <c r="BZ39" s="824"/>
      <c r="CA39" s="824"/>
      <c r="CB39" s="824"/>
      <c r="CC39" s="824"/>
      <c r="CD39" s="824"/>
      <c r="CE39" s="824"/>
      <c r="CF39" s="824"/>
      <c r="CG39" s="824"/>
      <c r="CH39" s="824"/>
      <c r="CI39" s="824"/>
      <c r="CJ39" s="824"/>
      <c r="CK39" s="824"/>
      <c r="CL39" s="824"/>
      <c r="CM39" s="824"/>
      <c r="CN39" s="824"/>
      <c r="CO39" s="824"/>
      <c r="CP39" s="824"/>
      <c r="CQ39" s="824"/>
      <c r="CR39" s="824"/>
      <c r="CS39" s="824"/>
      <c r="CT39" s="808"/>
      <c r="CU39" s="808"/>
      <c r="CV39" s="808"/>
      <c r="CW39" s="808"/>
      <c r="CX39" s="808"/>
      <c r="CY39" s="808"/>
      <c r="CZ39" s="834"/>
    </row>
    <row r="40" spans="1:104" ht="11.25" customHeight="1">
      <c r="A40" s="804"/>
      <c r="B40" s="808"/>
      <c r="C40" s="808"/>
      <c r="D40" s="808"/>
      <c r="E40" s="808"/>
      <c r="F40" s="808"/>
      <c r="G40" s="808"/>
      <c r="H40" s="812"/>
      <c r="I40" s="812"/>
      <c r="J40" s="812"/>
      <c r="K40" s="812"/>
      <c r="L40" s="815"/>
      <c r="M40" s="815"/>
      <c r="N40" s="815"/>
      <c r="O40" s="817"/>
      <c r="P40" s="817"/>
      <c r="Q40" s="817"/>
      <c r="R40" s="817"/>
      <c r="S40" s="817"/>
      <c r="T40" s="817"/>
      <c r="U40" s="817"/>
      <c r="V40" s="817"/>
      <c r="W40" s="817"/>
      <c r="X40" s="817"/>
      <c r="Y40" s="817"/>
      <c r="Z40" s="817"/>
      <c r="AA40" s="817"/>
      <c r="AB40" s="817"/>
      <c r="AC40" s="817"/>
      <c r="AD40" s="817"/>
      <c r="AE40" s="817"/>
      <c r="AF40" s="817"/>
      <c r="AG40" s="817"/>
      <c r="AH40" s="817"/>
      <c r="AI40" s="817"/>
      <c r="AJ40" s="817"/>
      <c r="AK40" s="817"/>
      <c r="AL40" s="812"/>
      <c r="AM40" s="812"/>
      <c r="AN40" s="812"/>
      <c r="AO40" s="812"/>
      <c r="AP40" s="815"/>
      <c r="AQ40" s="815"/>
      <c r="AR40" s="815"/>
      <c r="AS40" s="824"/>
      <c r="AT40" s="824"/>
      <c r="AU40" s="824"/>
      <c r="AV40" s="824"/>
      <c r="AW40" s="824"/>
      <c r="AX40" s="824"/>
      <c r="AY40" s="824"/>
      <c r="AZ40" s="824"/>
      <c r="BA40" s="824"/>
      <c r="BB40" s="824"/>
      <c r="BC40" s="824"/>
      <c r="BD40" s="824"/>
      <c r="BE40" s="824"/>
      <c r="BF40" s="824"/>
      <c r="BG40" s="824"/>
      <c r="BH40" s="824"/>
      <c r="BI40" s="824"/>
      <c r="BJ40" s="824"/>
      <c r="BK40" s="824"/>
      <c r="BL40" s="824"/>
      <c r="BM40" s="824"/>
      <c r="BN40" s="824"/>
      <c r="BO40" s="824"/>
      <c r="BP40" s="812"/>
      <c r="BQ40" s="812"/>
      <c r="BR40" s="812"/>
      <c r="BS40" s="812"/>
      <c r="BT40" s="815"/>
      <c r="BU40" s="815"/>
      <c r="BV40" s="815"/>
      <c r="BW40" s="824"/>
      <c r="BX40" s="824"/>
      <c r="BY40" s="824"/>
      <c r="BZ40" s="824"/>
      <c r="CA40" s="824"/>
      <c r="CB40" s="824"/>
      <c r="CC40" s="824"/>
      <c r="CD40" s="824"/>
      <c r="CE40" s="824"/>
      <c r="CF40" s="824"/>
      <c r="CG40" s="824"/>
      <c r="CH40" s="824"/>
      <c r="CI40" s="824"/>
      <c r="CJ40" s="824"/>
      <c r="CK40" s="824"/>
      <c r="CL40" s="824"/>
      <c r="CM40" s="824"/>
      <c r="CN40" s="824"/>
      <c r="CO40" s="824"/>
      <c r="CP40" s="824"/>
      <c r="CQ40" s="824"/>
      <c r="CR40" s="824"/>
      <c r="CS40" s="824"/>
      <c r="CT40" s="808"/>
      <c r="CU40" s="808"/>
      <c r="CV40" s="808"/>
      <c r="CW40" s="808"/>
      <c r="CX40" s="808"/>
      <c r="CY40" s="808"/>
      <c r="CZ40" s="834"/>
    </row>
    <row r="41" spans="1:104" ht="11.25" customHeight="1">
      <c r="A41" s="804"/>
      <c r="B41" s="808"/>
      <c r="C41" s="808"/>
      <c r="D41" s="808"/>
      <c r="E41" s="808"/>
      <c r="F41" s="808"/>
      <c r="G41" s="808"/>
      <c r="H41" s="812"/>
      <c r="I41" s="812"/>
      <c r="J41" s="812"/>
      <c r="K41" s="812"/>
      <c r="L41" s="815"/>
      <c r="M41" s="815"/>
      <c r="N41" s="815"/>
      <c r="O41" s="817"/>
      <c r="P41" s="817"/>
      <c r="Q41" s="817"/>
      <c r="R41" s="817"/>
      <c r="S41" s="817"/>
      <c r="T41" s="817"/>
      <c r="U41" s="817"/>
      <c r="V41" s="817"/>
      <c r="W41" s="817"/>
      <c r="X41" s="817"/>
      <c r="Y41" s="817"/>
      <c r="Z41" s="817"/>
      <c r="AA41" s="817"/>
      <c r="AB41" s="817"/>
      <c r="AC41" s="817"/>
      <c r="AD41" s="817"/>
      <c r="AE41" s="817"/>
      <c r="AF41" s="817"/>
      <c r="AG41" s="817"/>
      <c r="AH41" s="817"/>
      <c r="AI41" s="817"/>
      <c r="AJ41" s="817"/>
      <c r="AK41" s="817"/>
      <c r="AL41" s="812"/>
      <c r="AM41" s="812"/>
      <c r="AN41" s="812"/>
      <c r="AO41" s="812"/>
      <c r="AP41" s="815"/>
      <c r="AQ41" s="815"/>
      <c r="AR41" s="815"/>
      <c r="AS41" s="824"/>
      <c r="AT41" s="824"/>
      <c r="AU41" s="824"/>
      <c r="AV41" s="824"/>
      <c r="AW41" s="824"/>
      <c r="AX41" s="824"/>
      <c r="AY41" s="824"/>
      <c r="AZ41" s="824"/>
      <c r="BA41" s="824"/>
      <c r="BB41" s="824"/>
      <c r="BC41" s="824"/>
      <c r="BD41" s="824"/>
      <c r="BE41" s="824"/>
      <c r="BF41" s="824"/>
      <c r="BG41" s="824"/>
      <c r="BH41" s="824"/>
      <c r="BI41" s="824"/>
      <c r="BJ41" s="824"/>
      <c r="BK41" s="824"/>
      <c r="BL41" s="824"/>
      <c r="BM41" s="824"/>
      <c r="BN41" s="824"/>
      <c r="BO41" s="824"/>
      <c r="BP41" s="812"/>
      <c r="BQ41" s="812"/>
      <c r="BR41" s="812"/>
      <c r="BS41" s="812"/>
      <c r="BT41" s="815"/>
      <c r="BU41" s="815"/>
      <c r="BV41" s="815"/>
      <c r="BW41" s="824"/>
      <c r="BX41" s="824"/>
      <c r="BY41" s="824"/>
      <c r="BZ41" s="824"/>
      <c r="CA41" s="824"/>
      <c r="CB41" s="824"/>
      <c r="CC41" s="824"/>
      <c r="CD41" s="824"/>
      <c r="CE41" s="824"/>
      <c r="CF41" s="824"/>
      <c r="CG41" s="824"/>
      <c r="CH41" s="824"/>
      <c r="CI41" s="824"/>
      <c r="CJ41" s="824"/>
      <c r="CK41" s="824"/>
      <c r="CL41" s="824"/>
      <c r="CM41" s="824"/>
      <c r="CN41" s="824"/>
      <c r="CO41" s="824"/>
      <c r="CP41" s="824"/>
      <c r="CQ41" s="824"/>
      <c r="CR41" s="824"/>
      <c r="CS41" s="824"/>
      <c r="CT41" s="808"/>
      <c r="CU41" s="808"/>
      <c r="CV41" s="808"/>
      <c r="CW41" s="808"/>
      <c r="CX41" s="808"/>
      <c r="CY41" s="808"/>
      <c r="CZ41" s="834"/>
    </row>
    <row r="42" spans="1:104" ht="11.25" customHeight="1">
      <c r="A42" s="804"/>
      <c r="B42" s="808"/>
      <c r="C42" s="808"/>
      <c r="D42" s="808"/>
      <c r="E42" s="808"/>
      <c r="F42" s="808"/>
      <c r="G42" s="808"/>
      <c r="H42" s="812"/>
      <c r="I42" s="812"/>
      <c r="J42" s="812"/>
      <c r="K42" s="812"/>
      <c r="L42" s="815"/>
      <c r="M42" s="815"/>
      <c r="N42" s="815"/>
      <c r="O42" s="817"/>
      <c r="P42" s="817"/>
      <c r="Q42" s="817"/>
      <c r="R42" s="817"/>
      <c r="S42" s="817"/>
      <c r="T42" s="817"/>
      <c r="U42" s="817"/>
      <c r="V42" s="817"/>
      <c r="W42" s="817"/>
      <c r="X42" s="817"/>
      <c r="Y42" s="817"/>
      <c r="Z42" s="817"/>
      <c r="AA42" s="817"/>
      <c r="AB42" s="817"/>
      <c r="AC42" s="817"/>
      <c r="AD42" s="817"/>
      <c r="AE42" s="817"/>
      <c r="AF42" s="817"/>
      <c r="AG42" s="817"/>
      <c r="AH42" s="817"/>
      <c r="AI42" s="817"/>
      <c r="AJ42" s="817"/>
      <c r="AK42" s="817"/>
      <c r="AL42" s="812"/>
      <c r="AM42" s="812"/>
      <c r="AN42" s="812"/>
      <c r="AO42" s="812"/>
      <c r="AP42" s="815"/>
      <c r="AQ42" s="815"/>
      <c r="AR42" s="815"/>
      <c r="AS42" s="824"/>
      <c r="AT42" s="824"/>
      <c r="AU42" s="824"/>
      <c r="AV42" s="824"/>
      <c r="AW42" s="824"/>
      <c r="AX42" s="824"/>
      <c r="AY42" s="824"/>
      <c r="AZ42" s="824"/>
      <c r="BA42" s="824"/>
      <c r="BB42" s="824"/>
      <c r="BC42" s="824"/>
      <c r="BD42" s="824"/>
      <c r="BE42" s="824"/>
      <c r="BF42" s="824"/>
      <c r="BG42" s="824"/>
      <c r="BH42" s="824"/>
      <c r="BI42" s="824"/>
      <c r="BJ42" s="824"/>
      <c r="BK42" s="824"/>
      <c r="BL42" s="824"/>
      <c r="BM42" s="824"/>
      <c r="BN42" s="824"/>
      <c r="BO42" s="824"/>
      <c r="BP42" s="812"/>
      <c r="BQ42" s="812"/>
      <c r="BR42" s="812"/>
      <c r="BS42" s="812"/>
      <c r="BT42" s="815"/>
      <c r="BU42" s="815"/>
      <c r="BV42" s="815"/>
      <c r="BW42" s="824"/>
      <c r="BX42" s="824"/>
      <c r="BY42" s="824"/>
      <c r="BZ42" s="824"/>
      <c r="CA42" s="824"/>
      <c r="CB42" s="824"/>
      <c r="CC42" s="824"/>
      <c r="CD42" s="824"/>
      <c r="CE42" s="824"/>
      <c r="CF42" s="824"/>
      <c r="CG42" s="824"/>
      <c r="CH42" s="824"/>
      <c r="CI42" s="824"/>
      <c r="CJ42" s="824"/>
      <c r="CK42" s="824"/>
      <c r="CL42" s="824"/>
      <c r="CM42" s="824"/>
      <c r="CN42" s="824"/>
      <c r="CO42" s="824"/>
      <c r="CP42" s="824"/>
      <c r="CQ42" s="824"/>
      <c r="CR42" s="824"/>
      <c r="CS42" s="824"/>
      <c r="CT42" s="808"/>
      <c r="CU42" s="808"/>
      <c r="CV42" s="808"/>
      <c r="CW42" s="808"/>
      <c r="CX42" s="808"/>
      <c r="CY42" s="808"/>
      <c r="CZ42" s="834"/>
    </row>
    <row r="43" spans="1:104" ht="11.25" customHeight="1">
      <c r="A43" s="804"/>
      <c r="B43" s="808"/>
      <c r="C43" s="808"/>
      <c r="D43" s="808"/>
      <c r="E43" s="808"/>
      <c r="F43" s="808"/>
      <c r="G43" s="808"/>
      <c r="H43" s="812">
        <v>3</v>
      </c>
      <c r="I43" s="812"/>
      <c r="J43" s="812"/>
      <c r="K43" s="812"/>
      <c r="L43" s="815"/>
      <c r="M43" s="815"/>
      <c r="N43" s="815"/>
      <c r="O43" s="817" t="s">
        <v>269</v>
      </c>
      <c r="P43" s="817"/>
      <c r="Q43" s="817"/>
      <c r="R43" s="817"/>
      <c r="S43" s="817"/>
      <c r="T43" s="817"/>
      <c r="U43" s="817"/>
      <c r="V43" s="817"/>
      <c r="W43" s="817"/>
      <c r="X43" s="817"/>
      <c r="Y43" s="817"/>
      <c r="Z43" s="817"/>
      <c r="AA43" s="817"/>
      <c r="AB43" s="817"/>
      <c r="AC43" s="817"/>
      <c r="AD43" s="817"/>
      <c r="AE43" s="817"/>
      <c r="AF43" s="817"/>
      <c r="AG43" s="817"/>
      <c r="AH43" s="817"/>
      <c r="AI43" s="817"/>
      <c r="AJ43" s="817"/>
      <c r="AK43" s="817"/>
      <c r="AL43" s="812">
        <v>10</v>
      </c>
      <c r="AM43" s="812"/>
      <c r="AN43" s="812"/>
      <c r="AO43" s="812"/>
      <c r="AP43" s="815"/>
      <c r="AQ43" s="815"/>
      <c r="AR43" s="815"/>
      <c r="AS43" s="824"/>
      <c r="AT43" s="824"/>
      <c r="AU43" s="824"/>
      <c r="AV43" s="824"/>
      <c r="AW43" s="824"/>
      <c r="AX43" s="824"/>
      <c r="AY43" s="824"/>
      <c r="AZ43" s="824"/>
      <c r="BA43" s="824"/>
      <c r="BB43" s="824"/>
      <c r="BC43" s="824"/>
      <c r="BD43" s="824"/>
      <c r="BE43" s="824"/>
      <c r="BF43" s="824"/>
      <c r="BG43" s="824"/>
      <c r="BH43" s="824"/>
      <c r="BI43" s="824"/>
      <c r="BJ43" s="824"/>
      <c r="BK43" s="824"/>
      <c r="BL43" s="824"/>
      <c r="BM43" s="824"/>
      <c r="BN43" s="824"/>
      <c r="BO43" s="824"/>
      <c r="BP43" s="812">
        <v>17</v>
      </c>
      <c r="BQ43" s="812"/>
      <c r="BR43" s="812"/>
      <c r="BS43" s="812"/>
      <c r="BT43" s="815"/>
      <c r="BU43" s="815"/>
      <c r="BV43" s="815"/>
      <c r="BW43" s="824"/>
      <c r="BX43" s="824"/>
      <c r="BY43" s="824"/>
      <c r="BZ43" s="824"/>
      <c r="CA43" s="824"/>
      <c r="CB43" s="824"/>
      <c r="CC43" s="824"/>
      <c r="CD43" s="824"/>
      <c r="CE43" s="824"/>
      <c r="CF43" s="824"/>
      <c r="CG43" s="824"/>
      <c r="CH43" s="824"/>
      <c r="CI43" s="824"/>
      <c r="CJ43" s="824"/>
      <c r="CK43" s="824"/>
      <c r="CL43" s="824"/>
      <c r="CM43" s="824"/>
      <c r="CN43" s="824"/>
      <c r="CO43" s="824"/>
      <c r="CP43" s="824"/>
      <c r="CQ43" s="824"/>
      <c r="CR43" s="824"/>
      <c r="CS43" s="824"/>
      <c r="CT43" s="808"/>
      <c r="CU43" s="808"/>
      <c r="CV43" s="808"/>
      <c r="CW43" s="808"/>
      <c r="CX43" s="808"/>
      <c r="CY43" s="808"/>
      <c r="CZ43" s="834"/>
    </row>
    <row r="44" spans="1:104" ht="11.25" customHeight="1">
      <c r="A44" s="804"/>
      <c r="B44" s="808"/>
      <c r="C44" s="808"/>
      <c r="D44" s="808"/>
      <c r="E44" s="808"/>
      <c r="F44" s="808"/>
      <c r="G44" s="808"/>
      <c r="H44" s="812"/>
      <c r="I44" s="812"/>
      <c r="J44" s="812"/>
      <c r="K44" s="812"/>
      <c r="L44" s="815"/>
      <c r="M44" s="815"/>
      <c r="N44" s="815"/>
      <c r="O44" s="817"/>
      <c r="P44" s="817"/>
      <c r="Q44" s="817"/>
      <c r="R44" s="817"/>
      <c r="S44" s="817"/>
      <c r="T44" s="817"/>
      <c r="U44" s="817"/>
      <c r="V44" s="817"/>
      <c r="W44" s="817"/>
      <c r="X44" s="817"/>
      <c r="Y44" s="817"/>
      <c r="Z44" s="817"/>
      <c r="AA44" s="817"/>
      <c r="AB44" s="817"/>
      <c r="AC44" s="817"/>
      <c r="AD44" s="817"/>
      <c r="AE44" s="817"/>
      <c r="AF44" s="817"/>
      <c r="AG44" s="817"/>
      <c r="AH44" s="817"/>
      <c r="AI44" s="817"/>
      <c r="AJ44" s="817"/>
      <c r="AK44" s="817"/>
      <c r="AL44" s="812"/>
      <c r="AM44" s="812"/>
      <c r="AN44" s="812"/>
      <c r="AO44" s="812"/>
      <c r="AP44" s="815"/>
      <c r="AQ44" s="815"/>
      <c r="AR44" s="815"/>
      <c r="AS44" s="824"/>
      <c r="AT44" s="824"/>
      <c r="AU44" s="824"/>
      <c r="AV44" s="824"/>
      <c r="AW44" s="824"/>
      <c r="AX44" s="824"/>
      <c r="AY44" s="824"/>
      <c r="AZ44" s="824"/>
      <c r="BA44" s="824"/>
      <c r="BB44" s="824"/>
      <c r="BC44" s="824"/>
      <c r="BD44" s="824"/>
      <c r="BE44" s="824"/>
      <c r="BF44" s="824"/>
      <c r="BG44" s="824"/>
      <c r="BH44" s="824"/>
      <c r="BI44" s="824"/>
      <c r="BJ44" s="824"/>
      <c r="BK44" s="824"/>
      <c r="BL44" s="824"/>
      <c r="BM44" s="824"/>
      <c r="BN44" s="824"/>
      <c r="BO44" s="824"/>
      <c r="BP44" s="812"/>
      <c r="BQ44" s="812"/>
      <c r="BR44" s="812"/>
      <c r="BS44" s="812"/>
      <c r="BT44" s="815"/>
      <c r="BU44" s="815"/>
      <c r="BV44" s="815"/>
      <c r="BW44" s="824"/>
      <c r="BX44" s="824"/>
      <c r="BY44" s="824"/>
      <c r="BZ44" s="824"/>
      <c r="CA44" s="824"/>
      <c r="CB44" s="824"/>
      <c r="CC44" s="824"/>
      <c r="CD44" s="824"/>
      <c r="CE44" s="824"/>
      <c r="CF44" s="824"/>
      <c r="CG44" s="824"/>
      <c r="CH44" s="824"/>
      <c r="CI44" s="824"/>
      <c r="CJ44" s="824"/>
      <c r="CK44" s="824"/>
      <c r="CL44" s="824"/>
      <c r="CM44" s="824"/>
      <c r="CN44" s="824"/>
      <c r="CO44" s="824"/>
      <c r="CP44" s="824"/>
      <c r="CQ44" s="824"/>
      <c r="CR44" s="824"/>
      <c r="CS44" s="824"/>
      <c r="CT44" s="808"/>
      <c r="CU44" s="808"/>
      <c r="CV44" s="808"/>
      <c r="CW44" s="808"/>
      <c r="CX44" s="808"/>
      <c r="CY44" s="808"/>
      <c r="CZ44" s="834"/>
    </row>
    <row r="45" spans="1:104" ht="11.25" customHeight="1">
      <c r="A45" s="804"/>
      <c r="B45" s="808"/>
      <c r="C45" s="808"/>
      <c r="D45" s="808"/>
      <c r="E45" s="808"/>
      <c r="F45" s="808"/>
      <c r="G45" s="808"/>
      <c r="H45" s="812"/>
      <c r="I45" s="812"/>
      <c r="J45" s="812"/>
      <c r="K45" s="812"/>
      <c r="L45" s="815"/>
      <c r="M45" s="815"/>
      <c r="N45" s="815"/>
      <c r="O45" s="817"/>
      <c r="P45" s="817"/>
      <c r="Q45" s="817"/>
      <c r="R45" s="817"/>
      <c r="S45" s="817"/>
      <c r="T45" s="817"/>
      <c r="U45" s="817"/>
      <c r="V45" s="817"/>
      <c r="W45" s="817"/>
      <c r="X45" s="817"/>
      <c r="Y45" s="817"/>
      <c r="Z45" s="817"/>
      <c r="AA45" s="817"/>
      <c r="AB45" s="817"/>
      <c r="AC45" s="817"/>
      <c r="AD45" s="817"/>
      <c r="AE45" s="817"/>
      <c r="AF45" s="817"/>
      <c r="AG45" s="817"/>
      <c r="AH45" s="817"/>
      <c r="AI45" s="817"/>
      <c r="AJ45" s="817"/>
      <c r="AK45" s="817"/>
      <c r="AL45" s="812"/>
      <c r="AM45" s="812"/>
      <c r="AN45" s="812"/>
      <c r="AO45" s="812"/>
      <c r="AP45" s="815"/>
      <c r="AQ45" s="815"/>
      <c r="AR45" s="815"/>
      <c r="AS45" s="824"/>
      <c r="AT45" s="824"/>
      <c r="AU45" s="824"/>
      <c r="AV45" s="824"/>
      <c r="AW45" s="824"/>
      <c r="AX45" s="824"/>
      <c r="AY45" s="824"/>
      <c r="AZ45" s="824"/>
      <c r="BA45" s="824"/>
      <c r="BB45" s="824"/>
      <c r="BC45" s="824"/>
      <c r="BD45" s="824"/>
      <c r="BE45" s="824"/>
      <c r="BF45" s="824"/>
      <c r="BG45" s="824"/>
      <c r="BH45" s="824"/>
      <c r="BI45" s="824"/>
      <c r="BJ45" s="824"/>
      <c r="BK45" s="824"/>
      <c r="BL45" s="824"/>
      <c r="BM45" s="824"/>
      <c r="BN45" s="824"/>
      <c r="BO45" s="824"/>
      <c r="BP45" s="812"/>
      <c r="BQ45" s="812"/>
      <c r="BR45" s="812"/>
      <c r="BS45" s="812"/>
      <c r="BT45" s="815"/>
      <c r="BU45" s="815"/>
      <c r="BV45" s="815"/>
      <c r="BW45" s="824"/>
      <c r="BX45" s="824"/>
      <c r="BY45" s="824"/>
      <c r="BZ45" s="824"/>
      <c r="CA45" s="824"/>
      <c r="CB45" s="824"/>
      <c r="CC45" s="824"/>
      <c r="CD45" s="824"/>
      <c r="CE45" s="824"/>
      <c r="CF45" s="824"/>
      <c r="CG45" s="824"/>
      <c r="CH45" s="824"/>
      <c r="CI45" s="824"/>
      <c r="CJ45" s="824"/>
      <c r="CK45" s="824"/>
      <c r="CL45" s="824"/>
      <c r="CM45" s="824"/>
      <c r="CN45" s="824"/>
      <c r="CO45" s="824"/>
      <c r="CP45" s="824"/>
      <c r="CQ45" s="824"/>
      <c r="CR45" s="824"/>
      <c r="CS45" s="824"/>
      <c r="CT45" s="808"/>
      <c r="CU45" s="808"/>
      <c r="CV45" s="808"/>
      <c r="CW45" s="808"/>
      <c r="CX45" s="808"/>
      <c r="CY45" s="808"/>
      <c r="CZ45" s="834"/>
    </row>
    <row r="46" spans="1:104" ht="11.25" customHeight="1">
      <c r="A46" s="804"/>
      <c r="B46" s="808"/>
      <c r="C46" s="808"/>
      <c r="D46" s="808"/>
      <c r="E46" s="808"/>
      <c r="F46" s="808"/>
      <c r="G46" s="808"/>
      <c r="H46" s="812"/>
      <c r="I46" s="812"/>
      <c r="J46" s="812"/>
      <c r="K46" s="812"/>
      <c r="L46" s="815"/>
      <c r="M46" s="815"/>
      <c r="N46" s="815"/>
      <c r="O46" s="817"/>
      <c r="P46" s="817"/>
      <c r="Q46" s="817"/>
      <c r="R46" s="817"/>
      <c r="S46" s="817"/>
      <c r="T46" s="817"/>
      <c r="U46" s="817"/>
      <c r="V46" s="817"/>
      <c r="W46" s="817"/>
      <c r="X46" s="817"/>
      <c r="Y46" s="817"/>
      <c r="Z46" s="817"/>
      <c r="AA46" s="817"/>
      <c r="AB46" s="817"/>
      <c r="AC46" s="817"/>
      <c r="AD46" s="817"/>
      <c r="AE46" s="817"/>
      <c r="AF46" s="817"/>
      <c r="AG46" s="817"/>
      <c r="AH46" s="817"/>
      <c r="AI46" s="817"/>
      <c r="AJ46" s="817"/>
      <c r="AK46" s="817"/>
      <c r="AL46" s="812"/>
      <c r="AM46" s="812"/>
      <c r="AN46" s="812"/>
      <c r="AO46" s="812"/>
      <c r="AP46" s="815"/>
      <c r="AQ46" s="815"/>
      <c r="AR46" s="815"/>
      <c r="AS46" s="824"/>
      <c r="AT46" s="824"/>
      <c r="AU46" s="824"/>
      <c r="AV46" s="824"/>
      <c r="AW46" s="824"/>
      <c r="AX46" s="824"/>
      <c r="AY46" s="824"/>
      <c r="AZ46" s="824"/>
      <c r="BA46" s="824"/>
      <c r="BB46" s="824"/>
      <c r="BC46" s="824"/>
      <c r="BD46" s="824"/>
      <c r="BE46" s="824"/>
      <c r="BF46" s="824"/>
      <c r="BG46" s="824"/>
      <c r="BH46" s="824"/>
      <c r="BI46" s="824"/>
      <c r="BJ46" s="824"/>
      <c r="BK46" s="824"/>
      <c r="BL46" s="824"/>
      <c r="BM46" s="824"/>
      <c r="BN46" s="824"/>
      <c r="BO46" s="824"/>
      <c r="BP46" s="812"/>
      <c r="BQ46" s="812"/>
      <c r="BR46" s="812"/>
      <c r="BS46" s="812"/>
      <c r="BT46" s="815"/>
      <c r="BU46" s="815"/>
      <c r="BV46" s="815"/>
      <c r="BW46" s="824"/>
      <c r="BX46" s="824"/>
      <c r="BY46" s="824"/>
      <c r="BZ46" s="824"/>
      <c r="CA46" s="824"/>
      <c r="CB46" s="824"/>
      <c r="CC46" s="824"/>
      <c r="CD46" s="824"/>
      <c r="CE46" s="824"/>
      <c r="CF46" s="824"/>
      <c r="CG46" s="824"/>
      <c r="CH46" s="824"/>
      <c r="CI46" s="824"/>
      <c r="CJ46" s="824"/>
      <c r="CK46" s="824"/>
      <c r="CL46" s="824"/>
      <c r="CM46" s="824"/>
      <c r="CN46" s="824"/>
      <c r="CO46" s="824"/>
      <c r="CP46" s="824"/>
      <c r="CQ46" s="824"/>
      <c r="CR46" s="824"/>
      <c r="CS46" s="824"/>
      <c r="CT46" s="808"/>
      <c r="CU46" s="808"/>
      <c r="CV46" s="808"/>
      <c r="CW46" s="808"/>
      <c r="CX46" s="808"/>
      <c r="CY46" s="808"/>
      <c r="CZ46" s="834"/>
    </row>
    <row r="47" spans="1:104" ht="11.25" customHeight="1">
      <c r="A47" s="804"/>
      <c r="B47" s="808"/>
      <c r="C47" s="808"/>
      <c r="D47" s="808"/>
      <c r="E47" s="808"/>
      <c r="F47" s="808"/>
      <c r="G47" s="808"/>
      <c r="H47" s="812">
        <v>4</v>
      </c>
      <c r="I47" s="812"/>
      <c r="J47" s="812"/>
      <c r="K47" s="812"/>
      <c r="L47" s="815"/>
      <c r="M47" s="815"/>
      <c r="N47" s="815"/>
      <c r="O47" s="817" t="s">
        <v>172</v>
      </c>
      <c r="P47" s="817"/>
      <c r="Q47" s="817"/>
      <c r="R47" s="817"/>
      <c r="S47" s="817"/>
      <c r="T47" s="817"/>
      <c r="U47" s="817"/>
      <c r="V47" s="817"/>
      <c r="W47" s="817"/>
      <c r="X47" s="817"/>
      <c r="Y47" s="817"/>
      <c r="Z47" s="817"/>
      <c r="AA47" s="817"/>
      <c r="AB47" s="817"/>
      <c r="AC47" s="817"/>
      <c r="AD47" s="817"/>
      <c r="AE47" s="817"/>
      <c r="AF47" s="817"/>
      <c r="AG47" s="817"/>
      <c r="AH47" s="817"/>
      <c r="AI47" s="817"/>
      <c r="AJ47" s="817"/>
      <c r="AK47" s="817"/>
      <c r="AL47" s="812">
        <v>11</v>
      </c>
      <c r="AM47" s="812"/>
      <c r="AN47" s="812"/>
      <c r="AO47" s="812"/>
      <c r="AP47" s="815"/>
      <c r="AQ47" s="815"/>
      <c r="AR47" s="815"/>
      <c r="AS47" s="824"/>
      <c r="AT47" s="824"/>
      <c r="AU47" s="824"/>
      <c r="AV47" s="824"/>
      <c r="AW47" s="824"/>
      <c r="AX47" s="824"/>
      <c r="AY47" s="824"/>
      <c r="AZ47" s="824"/>
      <c r="BA47" s="824"/>
      <c r="BB47" s="824"/>
      <c r="BC47" s="824"/>
      <c r="BD47" s="824"/>
      <c r="BE47" s="824"/>
      <c r="BF47" s="824"/>
      <c r="BG47" s="824"/>
      <c r="BH47" s="824"/>
      <c r="BI47" s="824"/>
      <c r="BJ47" s="824"/>
      <c r="BK47" s="824"/>
      <c r="BL47" s="824"/>
      <c r="BM47" s="824"/>
      <c r="BN47" s="824"/>
      <c r="BO47" s="824"/>
      <c r="BP47" s="812">
        <v>18</v>
      </c>
      <c r="BQ47" s="812"/>
      <c r="BR47" s="812"/>
      <c r="BS47" s="812"/>
      <c r="BT47" s="815"/>
      <c r="BU47" s="815"/>
      <c r="BV47" s="815"/>
      <c r="BW47" s="824"/>
      <c r="BX47" s="824"/>
      <c r="BY47" s="824"/>
      <c r="BZ47" s="824"/>
      <c r="CA47" s="824"/>
      <c r="CB47" s="824"/>
      <c r="CC47" s="824"/>
      <c r="CD47" s="824"/>
      <c r="CE47" s="824"/>
      <c r="CF47" s="824"/>
      <c r="CG47" s="824"/>
      <c r="CH47" s="824"/>
      <c r="CI47" s="824"/>
      <c r="CJ47" s="824"/>
      <c r="CK47" s="824"/>
      <c r="CL47" s="824"/>
      <c r="CM47" s="824"/>
      <c r="CN47" s="824"/>
      <c r="CO47" s="824"/>
      <c r="CP47" s="824"/>
      <c r="CQ47" s="824"/>
      <c r="CR47" s="824"/>
      <c r="CS47" s="824"/>
      <c r="CT47" s="808"/>
      <c r="CU47" s="808"/>
      <c r="CV47" s="808"/>
      <c r="CW47" s="808"/>
      <c r="CX47" s="808"/>
      <c r="CY47" s="808"/>
      <c r="CZ47" s="834"/>
    </row>
    <row r="48" spans="1:104" ht="11.25" customHeight="1">
      <c r="A48" s="804"/>
      <c r="B48" s="808"/>
      <c r="C48" s="808"/>
      <c r="D48" s="808"/>
      <c r="E48" s="808"/>
      <c r="F48" s="808"/>
      <c r="G48" s="808"/>
      <c r="H48" s="812"/>
      <c r="I48" s="812"/>
      <c r="J48" s="812"/>
      <c r="K48" s="812"/>
      <c r="L48" s="815"/>
      <c r="M48" s="815"/>
      <c r="N48" s="815"/>
      <c r="O48" s="817"/>
      <c r="P48" s="817"/>
      <c r="Q48" s="817"/>
      <c r="R48" s="817"/>
      <c r="S48" s="817"/>
      <c r="T48" s="817"/>
      <c r="U48" s="817"/>
      <c r="V48" s="817"/>
      <c r="W48" s="817"/>
      <c r="X48" s="817"/>
      <c r="Y48" s="817"/>
      <c r="Z48" s="817"/>
      <c r="AA48" s="817"/>
      <c r="AB48" s="817"/>
      <c r="AC48" s="817"/>
      <c r="AD48" s="817"/>
      <c r="AE48" s="817"/>
      <c r="AF48" s="817"/>
      <c r="AG48" s="817"/>
      <c r="AH48" s="817"/>
      <c r="AI48" s="817"/>
      <c r="AJ48" s="817"/>
      <c r="AK48" s="817"/>
      <c r="AL48" s="812"/>
      <c r="AM48" s="812"/>
      <c r="AN48" s="812"/>
      <c r="AO48" s="812"/>
      <c r="AP48" s="815"/>
      <c r="AQ48" s="815"/>
      <c r="AR48" s="815"/>
      <c r="AS48" s="824"/>
      <c r="AT48" s="824"/>
      <c r="AU48" s="824"/>
      <c r="AV48" s="824"/>
      <c r="AW48" s="824"/>
      <c r="AX48" s="824"/>
      <c r="AY48" s="824"/>
      <c r="AZ48" s="824"/>
      <c r="BA48" s="824"/>
      <c r="BB48" s="824"/>
      <c r="BC48" s="824"/>
      <c r="BD48" s="824"/>
      <c r="BE48" s="824"/>
      <c r="BF48" s="824"/>
      <c r="BG48" s="824"/>
      <c r="BH48" s="824"/>
      <c r="BI48" s="824"/>
      <c r="BJ48" s="824"/>
      <c r="BK48" s="824"/>
      <c r="BL48" s="824"/>
      <c r="BM48" s="824"/>
      <c r="BN48" s="824"/>
      <c r="BO48" s="824"/>
      <c r="BP48" s="812"/>
      <c r="BQ48" s="812"/>
      <c r="BR48" s="812"/>
      <c r="BS48" s="812"/>
      <c r="BT48" s="815"/>
      <c r="BU48" s="815"/>
      <c r="BV48" s="815"/>
      <c r="BW48" s="824"/>
      <c r="BX48" s="824"/>
      <c r="BY48" s="824"/>
      <c r="BZ48" s="824"/>
      <c r="CA48" s="824"/>
      <c r="CB48" s="824"/>
      <c r="CC48" s="824"/>
      <c r="CD48" s="824"/>
      <c r="CE48" s="824"/>
      <c r="CF48" s="824"/>
      <c r="CG48" s="824"/>
      <c r="CH48" s="824"/>
      <c r="CI48" s="824"/>
      <c r="CJ48" s="824"/>
      <c r="CK48" s="824"/>
      <c r="CL48" s="824"/>
      <c r="CM48" s="824"/>
      <c r="CN48" s="824"/>
      <c r="CO48" s="824"/>
      <c r="CP48" s="824"/>
      <c r="CQ48" s="824"/>
      <c r="CR48" s="824"/>
      <c r="CS48" s="824"/>
      <c r="CT48" s="808"/>
      <c r="CU48" s="808"/>
      <c r="CV48" s="808"/>
      <c r="CW48" s="808"/>
      <c r="CX48" s="808"/>
      <c r="CY48" s="808"/>
      <c r="CZ48" s="834"/>
    </row>
    <row r="49" spans="1:104" ht="11.25" customHeight="1">
      <c r="A49" s="804"/>
      <c r="B49" s="808"/>
      <c r="C49" s="808"/>
      <c r="D49" s="808"/>
      <c r="E49" s="808"/>
      <c r="F49" s="808"/>
      <c r="G49" s="808"/>
      <c r="H49" s="812"/>
      <c r="I49" s="812"/>
      <c r="J49" s="812"/>
      <c r="K49" s="812"/>
      <c r="L49" s="815"/>
      <c r="M49" s="815"/>
      <c r="N49" s="815"/>
      <c r="O49" s="817"/>
      <c r="P49" s="817"/>
      <c r="Q49" s="817"/>
      <c r="R49" s="817"/>
      <c r="S49" s="817"/>
      <c r="T49" s="817"/>
      <c r="U49" s="817"/>
      <c r="V49" s="817"/>
      <c r="W49" s="817"/>
      <c r="X49" s="817"/>
      <c r="Y49" s="817"/>
      <c r="Z49" s="817"/>
      <c r="AA49" s="817"/>
      <c r="AB49" s="817"/>
      <c r="AC49" s="817"/>
      <c r="AD49" s="817"/>
      <c r="AE49" s="817"/>
      <c r="AF49" s="817"/>
      <c r="AG49" s="817"/>
      <c r="AH49" s="817"/>
      <c r="AI49" s="817"/>
      <c r="AJ49" s="817"/>
      <c r="AK49" s="817"/>
      <c r="AL49" s="812"/>
      <c r="AM49" s="812"/>
      <c r="AN49" s="812"/>
      <c r="AO49" s="812"/>
      <c r="AP49" s="815"/>
      <c r="AQ49" s="815"/>
      <c r="AR49" s="815"/>
      <c r="AS49" s="824"/>
      <c r="AT49" s="824"/>
      <c r="AU49" s="824"/>
      <c r="AV49" s="824"/>
      <c r="AW49" s="824"/>
      <c r="AX49" s="824"/>
      <c r="AY49" s="824"/>
      <c r="AZ49" s="824"/>
      <c r="BA49" s="824"/>
      <c r="BB49" s="824"/>
      <c r="BC49" s="824"/>
      <c r="BD49" s="824"/>
      <c r="BE49" s="824"/>
      <c r="BF49" s="824"/>
      <c r="BG49" s="824"/>
      <c r="BH49" s="824"/>
      <c r="BI49" s="824"/>
      <c r="BJ49" s="824"/>
      <c r="BK49" s="824"/>
      <c r="BL49" s="824"/>
      <c r="BM49" s="824"/>
      <c r="BN49" s="824"/>
      <c r="BO49" s="824"/>
      <c r="BP49" s="812"/>
      <c r="BQ49" s="812"/>
      <c r="BR49" s="812"/>
      <c r="BS49" s="812"/>
      <c r="BT49" s="815"/>
      <c r="BU49" s="815"/>
      <c r="BV49" s="815"/>
      <c r="BW49" s="824"/>
      <c r="BX49" s="824"/>
      <c r="BY49" s="824"/>
      <c r="BZ49" s="824"/>
      <c r="CA49" s="824"/>
      <c r="CB49" s="824"/>
      <c r="CC49" s="824"/>
      <c r="CD49" s="824"/>
      <c r="CE49" s="824"/>
      <c r="CF49" s="824"/>
      <c r="CG49" s="824"/>
      <c r="CH49" s="824"/>
      <c r="CI49" s="824"/>
      <c r="CJ49" s="824"/>
      <c r="CK49" s="824"/>
      <c r="CL49" s="824"/>
      <c r="CM49" s="824"/>
      <c r="CN49" s="824"/>
      <c r="CO49" s="824"/>
      <c r="CP49" s="824"/>
      <c r="CQ49" s="824"/>
      <c r="CR49" s="824"/>
      <c r="CS49" s="824"/>
      <c r="CT49" s="808"/>
      <c r="CU49" s="808"/>
      <c r="CV49" s="808"/>
      <c r="CW49" s="808"/>
      <c r="CX49" s="808"/>
      <c r="CY49" s="808"/>
      <c r="CZ49" s="834"/>
    </row>
    <row r="50" spans="1:104" ht="11.25" customHeight="1">
      <c r="A50" s="804"/>
      <c r="B50" s="808"/>
      <c r="C50" s="808"/>
      <c r="D50" s="808"/>
      <c r="E50" s="808"/>
      <c r="F50" s="808"/>
      <c r="G50" s="808"/>
      <c r="H50" s="812"/>
      <c r="I50" s="812"/>
      <c r="J50" s="812"/>
      <c r="K50" s="812"/>
      <c r="L50" s="815"/>
      <c r="M50" s="815"/>
      <c r="N50" s="815"/>
      <c r="O50" s="817"/>
      <c r="P50" s="817"/>
      <c r="Q50" s="817"/>
      <c r="R50" s="817"/>
      <c r="S50" s="817"/>
      <c r="T50" s="817"/>
      <c r="U50" s="817"/>
      <c r="V50" s="817"/>
      <c r="W50" s="817"/>
      <c r="X50" s="817"/>
      <c r="Y50" s="817"/>
      <c r="Z50" s="817"/>
      <c r="AA50" s="817"/>
      <c r="AB50" s="817"/>
      <c r="AC50" s="817"/>
      <c r="AD50" s="817"/>
      <c r="AE50" s="817"/>
      <c r="AF50" s="817"/>
      <c r="AG50" s="817"/>
      <c r="AH50" s="817"/>
      <c r="AI50" s="817"/>
      <c r="AJ50" s="817"/>
      <c r="AK50" s="817"/>
      <c r="AL50" s="812"/>
      <c r="AM50" s="812"/>
      <c r="AN50" s="812"/>
      <c r="AO50" s="812"/>
      <c r="AP50" s="815"/>
      <c r="AQ50" s="815"/>
      <c r="AR50" s="815"/>
      <c r="AS50" s="824"/>
      <c r="AT50" s="824"/>
      <c r="AU50" s="824"/>
      <c r="AV50" s="824"/>
      <c r="AW50" s="824"/>
      <c r="AX50" s="824"/>
      <c r="AY50" s="824"/>
      <c r="AZ50" s="824"/>
      <c r="BA50" s="824"/>
      <c r="BB50" s="824"/>
      <c r="BC50" s="824"/>
      <c r="BD50" s="824"/>
      <c r="BE50" s="824"/>
      <c r="BF50" s="824"/>
      <c r="BG50" s="824"/>
      <c r="BH50" s="824"/>
      <c r="BI50" s="824"/>
      <c r="BJ50" s="824"/>
      <c r="BK50" s="824"/>
      <c r="BL50" s="824"/>
      <c r="BM50" s="824"/>
      <c r="BN50" s="824"/>
      <c r="BO50" s="824"/>
      <c r="BP50" s="812"/>
      <c r="BQ50" s="812"/>
      <c r="BR50" s="812"/>
      <c r="BS50" s="812"/>
      <c r="BT50" s="815"/>
      <c r="BU50" s="815"/>
      <c r="BV50" s="815"/>
      <c r="BW50" s="824"/>
      <c r="BX50" s="824"/>
      <c r="BY50" s="824"/>
      <c r="BZ50" s="824"/>
      <c r="CA50" s="824"/>
      <c r="CB50" s="824"/>
      <c r="CC50" s="824"/>
      <c r="CD50" s="824"/>
      <c r="CE50" s="824"/>
      <c r="CF50" s="824"/>
      <c r="CG50" s="824"/>
      <c r="CH50" s="824"/>
      <c r="CI50" s="824"/>
      <c r="CJ50" s="824"/>
      <c r="CK50" s="824"/>
      <c r="CL50" s="824"/>
      <c r="CM50" s="824"/>
      <c r="CN50" s="824"/>
      <c r="CO50" s="824"/>
      <c r="CP50" s="824"/>
      <c r="CQ50" s="824"/>
      <c r="CR50" s="824"/>
      <c r="CS50" s="824"/>
      <c r="CT50" s="808"/>
      <c r="CU50" s="808"/>
      <c r="CV50" s="808"/>
      <c r="CW50" s="808"/>
      <c r="CX50" s="808"/>
      <c r="CY50" s="808"/>
      <c r="CZ50" s="834"/>
    </row>
    <row r="51" spans="1:104" ht="11.25" customHeight="1">
      <c r="A51" s="804"/>
      <c r="B51" s="808"/>
      <c r="C51" s="808"/>
      <c r="D51" s="808"/>
      <c r="E51" s="808"/>
      <c r="F51" s="808"/>
      <c r="G51" s="808"/>
      <c r="H51" s="812">
        <v>5</v>
      </c>
      <c r="I51" s="812"/>
      <c r="J51" s="812"/>
      <c r="K51" s="812"/>
      <c r="L51" s="815"/>
      <c r="M51" s="815"/>
      <c r="N51" s="815"/>
      <c r="O51" s="817"/>
      <c r="P51" s="817"/>
      <c r="Q51" s="817"/>
      <c r="R51" s="817"/>
      <c r="S51" s="817"/>
      <c r="T51" s="817"/>
      <c r="U51" s="817"/>
      <c r="V51" s="817"/>
      <c r="W51" s="817"/>
      <c r="X51" s="817"/>
      <c r="Y51" s="817"/>
      <c r="Z51" s="817"/>
      <c r="AA51" s="817"/>
      <c r="AB51" s="817"/>
      <c r="AC51" s="817"/>
      <c r="AD51" s="817"/>
      <c r="AE51" s="817"/>
      <c r="AF51" s="817"/>
      <c r="AG51" s="817"/>
      <c r="AH51" s="817"/>
      <c r="AI51" s="817"/>
      <c r="AJ51" s="817"/>
      <c r="AK51" s="817"/>
      <c r="AL51" s="812">
        <v>12</v>
      </c>
      <c r="AM51" s="812"/>
      <c r="AN51" s="812"/>
      <c r="AO51" s="812"/>
      <c r="AP51" s="815"/>
      <c r="AQ51" s="815"/>
      <c r="AR51" s="815"/>
      <c r="AS51" s="824"/>
      <c r="AT51" s="824"/>
      <c r="AU51" s="824"/>
      <c r="AV51" s="824"/>
      <c r="AW51" s="824"/>
      <c r="AX51" s="824"/>
      <c r="AY51" s="824"/>
      <c r="AZ51" s="824"/>
      <c r="BA51" s="824"/>
      <c r="BB51" s="824"/>
      <c r="BC51" s="824"/>
      <c r="BD51" s="824"/>
      <c r="BE51" s="824"/>
      <c r="BF51" s="824"/>
      <c r="BG51" s="824"/>
      <c r="BH51" s="824"/>
      <c r="BI51" s="824"/>
      <c r="BJ51" s="824"/>
      <c r="BK51" s="824"/>
      <c r="BL51" s="824"/>
      <c r="BM51" s="824"/>
      <c r="BN51" s="824"/>
      <c r="BO51" s="824"/>
      <c r="BP51" s="812">
        <v>19</v>
      </c>
      <c r="BQ51" s="812"/>
      <c r="BR51" s="812"/>
      <c r="BS51" s="812"/>
      <c r="BT51" s="815"/>
      <c r="BU51" s="815"/>
      <c r="BV51" s="815"/>
      <c r="BW51" s="824"/>
      <c r="BX51" s="824"/>
      <c r="BY51" s="824"/>
      <c r="BZ51" s="824"/>
      <c r="CA51" s="824"/>
      <c r="CB51" s="824"/>
      <c r="CC51" s="824"/>
      <c r="CD51" s="824"/>
      <c r="CE51" s="824"/>
      <c r="CF51" s="824"/>
      <c r="CG51" s="824"/>
      <c r="CH51" s="824"/>
      <c r="CI51" s="824"/>
      <c r="CJ51" s="824"/>
      <c r="CK51" s="824"/>
      <c r="CL51" s="824"/>
      <c r="CM51" s="824"/>
      <c r="CN51" s="824"/>
      <c r="CO51" s="824"/>
      <c r="CP51" s="824"/>
      <c r="CQ51" s="824"/>
      <c r="CR51" s="824"/>
      <c r="CS51" s="824"/>
      <c r="CT51" s="808"/>
      <c r="CU51" s="808"/>
      <c r="CV51" s="808"/>
      <c r="CW51" s="808"/>
      <c r="CX51" s="808"/>
      <c r="CY51" s="808"/>
      <c r="CZ51" s="834"/>
    </row>
    <row r="52" spans="1:104" ht="11.25" customHeight="1">
      <c r="A52" s="804"/>
      <c r="B52" s="808"/>
      <c r="C52" s="808"/>
      <c r="D52" s="808"/>
      <c r="E52" s="808"/>
      <c r="F52" s="808"/>
      <c r="G52" s="808"/>
      <c r="H52" s="812"/>
      <c r="I52" s="812"/>
      <c r="J52" s="812"/>
      <c r="K52" s="812"/>
      <c r="L52" s="815"/>
      <c r="M52" s="815"/>
      <c r="N52" s="815"/>
      <c r="O52" s="817"/>
      <c r="P52" s="817"/>
      <c r="Q52" s="817"/>
      <c r="R52" s="817"/>
      <c r="S52" s="817"/>
      <c r="T52" s="817"/>
      <c r="U52" s="817"/>
      <c r="V52" s="817"/>
      <c r="W52" s="817"/>
      <c r="X52" s="817"/>
      <c r="Y52" s="817"/>
      <c r="Z52" s="817"/>
      <c r="AA52" s="817"/>
      <c r="AB52" s="817"/>
      <c r="AC52" s="817"/>
      <c r="AD52" s="817"/>
      <c r="AE52" s="817"/>
      <c r="AF52" s="817"/>
      <c r="AG52" s="817"/>
      <c r="AH52" s="817"/>
      <c r="AI52" s="817"/>
      <c r="AJ52" s="817"/>
      <c r="AK52" s="817"/>
      <c r="AL52" s="812"/>
      <c r="AM52" s="812"/>
      <c r="AN52" s="812"/>
      <c r="AO52" s="812"/>
      <c r="AP52" s="815"/>
      <c r="AQ52" s="815"/>
      <c r="AR52" s="815"/>
      <c r="AS52" s="824"/>
      <c r="AT52" s="824"/>
      <c r="AU52" s="824"/>
      <c r="AV52" s="824"/>
      <c r="AW52" s="824"/>
      <c r="AX52" s="824"/>
      <c r="AY52" s="824"/>
      <c r="AZ52" s="824"/>
      <c r="BA52" s="824"/>
      <c r="BB52" s="824"/>
      <c r="BC52" s="824"/>
      <c r="BD52" s="824"/>
      <c r="BE52" s="824"/>
      <c r="BF52" s="824"/>
      <c r="BG52" s="824"/>
      <c r="BH52" s="824"/>
      <c r="BI52" s="824"/>
      <c r="BJ52" s="824"/>
      <c r="BK52" s="824"/>
      <c r="BL52" s="824"/>
      <c r="BM52" s="824"/>
      <c r="BN52" s="824"/>
      <c r="BO52" s="824"/>
      <c r="BP52" s="812"/>
      <c r="BQ52" s="812"/>
      <c r="BR52" s="812"/>
      <c r="BS52" s="812"/>
      <c r="BT52" s="815"/>
      <c r="BU52" s="815"/>
      <c r="BV52" s="815"/>
      <c r="BW52" s="824"/>
      <c r="BX52" s="824"/>
      <c r="BY52" s="824"/>
      <c r="BZ52" s="824"/>
      <c r="CA52" s="824"/>
      <c r="CB52" s="824"/>
      <c r="CC52" s="824"/>
      <c r="CD52" s="824"/>
      <c r="CE52" s="824"/>
      <c r="CF52" s="824"/>
      <c r="CG52" s="824"/>
      <c r="CH52" s="824"/>
      <c r="CI52" s="824"/>
      <c r="CJ52" s="824"/>
      <c r="CK52" s="824"/>
      <c r="CL52" s="824"/>
      <c r="CM52" s="824"/>
      <c r="CN52" s="824"/>
      <c r="CO52" s="824"/>
      <c r="CP52" s="824"/>
      <c r="CQ52" s="824"/>
      <c r="CR52" s="824"/>
      <c r="CS52" s="824"/>
      <c r="CT52" s="808"/>
      <c r="CU52" s="808"/>
      <c r="CV52" s="808"/>
      <c r="CW52" s="808"/>
      <c r="CX52" s="808"/>
      <c r="CY52" s="808"/>
      <c r="CZ52" s="834"/>
    </row>
    <row r="53" spans="1:104" ht="11.25" customHeight="1">
      <c r="A53" s="804"/>
      <c r="B53" s="808"/>
      <c r="C53" s="808"/>
      <c r="D53" s="808"/>
      <c r="E53" s="808"/>
      <c r="F53" s="808"/>
      <c r="G53" s="808"/>
      <c r="H53" s="812"/>
      <c r="I53" s="812"/>
      <c r="J53" s="812"/>
      <c r="K53" s="812"/>
      <c r="L53" s="815"/>
      <c r="M53" s="815"/>
      <c r="N53" s="815"/>
      <c r="O53" s="817"/>
      <c r="P53" s="817"/>
      <c r="Q53" s="817"/>
      <c r="R53" s="817"/>
      <c r="S53" s="817"/>
      <c r="T53" s="817"/>
      <c r="U53" s="817"/>
      <c r="V53" s="817"/>
      <c r="W53" s="817"/>
      <c r="X53" s="817"/>
      <c r="Y53" s="817"/>
      <c r="Z53" s="817"/>
      <c r="AA53" s="817"/>
      <c r="AB53" s="817"/>
      <c r="AC53" s="817"/>
      <c r="AD53" s="817"/>
      <c r="AE53" s="817"/>
      <c r="AF53" s="817"/>
      <c r="AG53" s="817"/>
      <c r="AH53" s="817"/>
      <c r="AI53" s="817"/>
      <c r="AJ53" s="817"/>
      <c r="AK53" s="817"/>
      <c r="AL53" s="812"/>
      <c r="AM53" s="812"/>
      <c r="AN53" s="812"/>
      <c r="AO53" s="812"/>
      <c r="AP53" s="815"/>
      <c r="AQ53" s="815"/>
      <c r="AR53" s="815"/>
      <c r="AS53" s="824"/>
      <c r="AT53" s="824"/>
      <c r="AU53" s="824"/>
      <c r="AV53" s="824"/>
      <c r="AW53" s="824"/>
      <c r="AX53" s="824"/>
      <c r="AY53" s="824"/>
      <c r="AZ53" s="824"/>
      <c r="BA53" s="824"/>
      <c r="BB53" s="824"/>
      <c r="BC53" s="824"/>
      <c r="BD53" s="824"/>
      <c r="BE53" s="824"/>
      <c r="BF53" s="824"/>
      <c r="BG53" s="824"/>
      <c r="BH53" s="824"/>
      <c r="BI53" s="824"/>
      <c r="BJ53" s="824"/>
      <c r="BK53" s="824"/>
      <c r="BL53" s="824"/>
      <c r="BM53" s="824"/>
      <c r="BN53" s="824"/>
      <c r="BO53" s="824"/>
      <c r="BP53" s="812"/>
      <c r="BQ53" s="812"/>
      <c r="BR53" s="812"/>
      <c r="BS53" s="812"/>
      <c r="BT53" s="815"/>
      <c r="BU53" s="815"/>
      <c r="BV53" s="815"/>
      <c r="BW53" s="824"/>
      <c r="BX53" s="824"/>
      <c r="BY53" s="824"/>
      <c r="BZ53" s="824"/>
      <c r="CA53" s="824"/>
      <c r="CB53" s="824"/>
      <c r="CC53" s="824"/>
      <c r="CD53" s="824"/>
      <c r="CE53" s="824"/>
      <c r="CF53" s="824"/>
      <c r="CG53" s="824"/>
      <c r="CH53" s="824"/>
      <c r="CI53" s="824"/>
      <c r="CJ53" s="824"/>
      <c r="CK53" s="824"/>
      <c r="CL53" s="824"/>
      <c r="CM53" s="824"/>
      <c r="CN53" s="824"/>
      <c r="CO53" s="824"/>
      <c r="CP53" s="824"/>
      <c r="CQ53" s="824"/>
      <c r="CR53" s="824"/>
      <c r="CS53" s="824"/>
      <c r="CT53" s="808"/>
      <c r="CU53" s="808"/>
      <c r="CV53" s="808"/>
      <c r="CW53" s="808"/>
      <c r="CX53" s="808"/>
      <c r="CY53" s="808"/>
      <c r="CZ53" s="834"/>
    </row>
    <row r="54" spans="1:104" ht="11.25" customHeight="1">
      <c r="A54" s="804"/>
      <c r="B54" s="808"/>
      <c r="C54" s="808"/>
      <c r="D54" s="808"/>
      <c r="E54" s="808"/>
      <c r="F54" s="808"/>
      <c r="G54" s="808"/>
      <c r="H54" s="812"/>
      <c r="I54" s="812"/>
      <c r="J54" s="812"/>
      <c r="K54" s="812"/>
      <c r="L54" s="815"/>
      <c r="M54" s="815"/>
      <c r="N54" s="815"/>
      <c r="O54" s="817"/>
      <c r="P54" s="817"/>
      <c r="Q54" s="817"/>
      <c r="R54" s="817"/>
      <c r="S54" s="817"/>
      <c r="T54" s="817"/>
      <c r="U54" s="817"/>
      <c r="V54" s="817"/>
      <c r="W54" s="817"/>
      <c r="X54" s="817"/>
      <c r="Y54" s="817"/>
      <c r="Z54" s="817"/>
      <c r="AA54" s="817"/>
      <c r="AB54" s="817"/>
      <c r="AC54" s="817"/>
      <c r="AD54" s="817"/>
      <c r="AE54" s="817"/>
      <c r="AF54" s="817"/>
      <c r="AG54" s="817"/>
      <c r="AH54" s="817"/>
      <c r="AI54" s="817"/>
      <c r="AJ54" s="817"/>
      <c r="AK54" s="817"/>
      <c r="AL54" s="812"/>
      <c r="AM54" s="812"/>
      <c r="AN54" s="812"/>
      <c r="AO54" s="812"/>
      <c r="AP54" s="815"/>
      <c r="AQ54" s="815"/>
      <c r="AR54" s="815"/>
      <c r="AS54" s="824"/>
      <c r="AT54" s="824"/>
      <c r="AU54" s="824"/>
      <c r="AV54" s="824"/>
      <c r="AW54" s="824"/>
      <c r="AX54" s="824"/>
      <c r="AY54" s="824"/>
      <c r="AZ54" s="824"/>
      <c r="BA54" s="824"/>
      <c r="BB54" s="824"/>
      <c r="BC54" s="824"/>
      <c r="BD54" s="824"/>
      <c r="BE54" s="824"/>
      <c r="BF54" s="824"/>
      <c r="BG54" s="824"/>
      <c r="BH54" s="824"/>
      <c r="BI54" s="824"/>
      <c r="BJ54" s="824"/>
      <c r="BK54" s="824"/>
      <c r="BL54" s="824"/>
      <c r="BM54" s="824"/>
      <c r="BN54" s="824"/>
      <c r="BO54" s="824"/>
      <c r="BP54" s="812"/>
      <c r="BQ54" s="812"/>
      <c r="BR54" s="812"/>
      <c r="BS54" s="812"/>
      <c r="BT54" s="815"/>
      <c r="BU54" s="815"/>
      <c r="BV54" s="815"/>
      <c r="BW54" s="824"/>
      <c r="BX54" s="824"/>
      <c r="BY54" s="824"/>
      <c r="BZ54" s="824"/>
      <c r="CA54" s="824"/>
      <c r="CB54" s="824"/>
      <c r="CC54" s="824"/>
      <c r="CD54" s="824"/>
      <c r="CE54" s="824"/>
      <c r="CF54" s="824"/>
      <c r="CG54" s="824"/>
      <c r="CH54" s="824"/>
      <c r="CI54" s="824"/>
      <c r="CJ54" s="824"/>
      <c r="CK54" s="824"/>
      <c r="CL54" s="824"/>
      <c r="CM54" s="824"/>
      <c r="CN54" s="824"/>
      <c r="CO54" s="824"/>
      <c r="CP54" s="824"/>
      <c r="CQ54" s="824"/>
      <c r="CR54" s="824"/>
      <c r="CS54" s="824"/>
      <c r="CT54" s="808"/>
      <c r="CU54" s="808"/>
      <c r="CV54" s="808"/>
      <c r="CW54" s="808"/>
      <c r="CX54" s="808"/>
      <c r="CY54" s="808"/>
      <c r="CZ54" s="834"/>
    </row>
    <row r="55" spans="1:104" ht="11.25" customHeight="1">
      <c r="A55" s="804"/>
      <c r="B55" s="808"/>
      <c r="C55" s="808"/>
      <c r="D55" s="808"/>
      <c r="E55" s="808"/>
      <c r="F55" s="808"/>
      <c r="G55" s="808"/>
      <c r="H55" s="812">
        <v>6</v>
      </c>
      <c r="I55" s="812"/>
      <c r="J55" s="812"/>
      <c r="K55" s="812"/>
      <c r="L55" s="815"/>
      <c r="M55" s="815"/>
      <c r="N55" s="815"/>
      <c r="O55" s="817"/>
      <c r="P55" s="817"/>
      <c r="Q55" s="817"/>
      <c r="R55" s="817"/>
      <c r="S55" s="817"/>
      <c r="T55" s="817"/>
      <c r="U55" s="817"/>
      <c r="V55" s="817"/>
      <c r="W55" s="817"/>
      <c r="X55" s="817"/>
      <c r="Y55" s="817"/>
      <c r="Z55" s="817"/>
      <c r="AA55" s="817"/>
      <c r="AB55" s="817"/>
      <c r="AC55" s="817"/>
      <c r="AD55" s="817"/>
      <c r="AE55" s="817"/>
      <c r="AF55" s="817"/>
      <c r="AG55" s="817"/>
      <c r="AH55" s="817"/>
      <c r="AI55" s="817"/>
      <c r="AJ55" s="817"/>
      <c r="AK55" s="817"/>
      <c r="AL55" s="812">
        <v>13</v>
      </c>
      <c r="AM55" s="812"/>
      <c r="AN55" s="812"/>
      <c r="AO55" s="812"/>
      <c r="AP55" s="815"/>
      <c r="AQ55" s="815"/>
      <c r="AR55" s="815"/>
      <c r="AS55" s="824"/>
      <c r="AT55" s="824"/>
      <c r="AU55" s="824"/>
      <c r="AV55" s="824"/>
      <c r="AW55" s="824"/>
      <c r="AX55" s="824"/>
      <c r="AY55" s="824"/>
      <c r="AZ55" s="824"/>
      <c r="BA55" s="824"/>
      <c r="BB55" s="824"/>
      <c r="BC55" s="824"/>
      <c r="BD55" s="824"/>
      <c r="BE55" s="824"/>
      <c r="BF55" s="824"/>
      <c r="BG55" s="824"/>
      <c r="BH55" s="824"/>
      <c r="BI55" s="824"/>
      <c r="BJ55" s="824"/>
      <c r="BK55" s="824"/>
      <c r="BL55" s="824"/>
      <c r="BM55" s="824"/>
      <c r="BN55" s="824"/>
      <c r="BO55" s="824"/>
      <c r="BP55" s="812">
        <v>20</v>
      </c>
      <c r="BQ55" s="812"/>
      <c r="BR55" s="812"/>
      <c r="BS55" s="812"/>
      <c r="BT55" s="815"/>
      <c r="BU55" s="815"/>
      <c r="BV55" s="815"/>
      <c r="BW55" s="824"/>
      <c r="BX55" s="824"/>
      <c r="BY55" s="824"/>
      <c r="BZ55" s="824"/>
      <c r="CA55" s="824"/>
      <c r="CB55" s="824"/>
      <c r="CC55" s="824"/>
      <c r="CD55" s="824"/>
      <c r="CE55" s="824"/>
      <c r="CF55" s="824"/>
      <c r="CG55" s="824"/>
      <c r="CH55" s="824"/>
      <c r="CI55" s="824"/>
      <c r="CJ55" s="824"/>
      <c r="CK55" s="824"/>
      <c r="CL55" s="824"/>
      <c r="CM55" s="824"/>
      <c r="CN55" s="824"/>
      <c r="CO55" s="824"/>
      <c r="CP55" s="824"/>
      <c r="CQ55" s="824"/>
      <c r="CR55" s="824"/>
      <c r="CS55" s="824"/>
      <c r="CT55" s="808"/>
      <c r="CU55" s="808"/>
      <c r="CV55" s="808"/>
      <c r="CW55" s="808"/>
      <c r="CX55" s="808"/>
      <c r="CY55" s="808"/>
      <c r="CZ55" s="834"/>
    </row>
    <row r="56" spans="1:104" ht="11.25" customHeight="1">
      <c r="A56" s="804"/>
      <c r="B56" s="808"/>
      <c r="C56" s="808"/>
      <c r="D56" s="808"/>
      <c r="E56" s="808"/>
      <c r="F56" s="808"/>
      <c r="G56" s="808"/>
      <c r="H56" s="812"/>
      <c r="I56" s="812"/>
      <c r="J56" s="812"/>
      <c r="K56" s="812"/>
      <c r="L56" s="815"/>
      <c r="M56" s="815"/>
      <c r="N56" s="815"/>
      <c r="O56" s="817"/>
      <c r="P56" s="817"/>
      <c r="Q56" s="817"/>
      <c r="R56" s="817"/>
      <c r="S56" s="817"/>
      <c r="T56" s="817"/>
      <c r="U56" s="817"/>
      <c r="V56" s="817"/>
      <c r="W56" s="817"/>
      <c r="X56" s="817"/>
      <c r="Y56" s="817"/>
      <c r="Z56" s="817"/>
      <c r="AA56" s="817"/>
      <c r="AB56" s="817"/>
      <c r="AC56" s="817"/>
      <c r="AD56" s="817"/>
      <c r="AE56" s="817"/>
      <c r="AF56" s="817"/>
      <c r="AG56" s="817"/>
      <c r="AH56" s="817"/>
      <c r="AI56" s="817"/>
      <c r="AJ56" s="817"/>
      <c r="AK56" s="817"/>
      <c r="AL56" s="812"/>
      <c r="AM56" s="812"/>
      <c r="AN56" s="812"/>
      <c r="AO56" s="812"/>
      <c r="AP56" s="815"/>
      <c r="AQ56" s="815"/>
      <c r="AR56" s="815"/>
      <c r="AS56" s="824"/>
      <c r="AT56" s="824"/>
      <c r="AU56" s="824"/>
      <c r="AV56" s="824"/>
      <c r="AW56" s="824"/>
      <c r="AX56" s="824"/>
      <c r="AY56" s="824"/>
      <c r="AZ56" s="824"/>
      <c r="BA56" s="824"/>
      <c r="BB56" s="824"/>
      <c r="BC56" s="824"/>
      <c r="BD56" s="824"/>
      <c r="BE56" s="824"/>
      <c r="BF56" s="824"/>
      <c r="BG56" s="824"/>
      <c r="BH56" s="824"/>
      <c r="BI56" s="824"/>
      <c r="BJ56" s="824"/>
      <c r="BK56" s="824"/>
      <c r="BL56" s="824"/>
      <c r="BM56" s="824"/>
      <c r="BN56" s="824"/>
      <c r="BO56" s="824"/>
      <c r="BP56" s="812"/>
      <c r="BQ56" s="812"/>
      <c r="BR56" s="812"/>
      <c r="BS56" s="812"/>
      <c r="BT56" s="815"/>
      <c r="BU56" s="815"/>
      <c r="BV56" s="815"/>
      <c r="BW56" s="824"/>
      <c r="BX56" s="824"/>
      <c r="BY56" s="824"/>
      <c r="BZ56" s="824"/>
      <c r="CA56" s="824"/>
      <c r="CB56" s="824"/>
      <c r="CC56" s="824"/>
      <c r="CD56" s="824"/>
      <c r="CE56" s="824"/>
      <c r="CF56" s="824"/>
      <c r="CG56" s="824"/>
      <c r="CH56" s="824"/>
      <c r="CI56" s="824"/>
      <c r="CJ56" s="824"/>
      <c r="CK56" s="824"/>
      <c r="CL56" s="824"/>
      <c r="CM56" s="824"/>
      <c r="CN56" s="824"/>
      <c r="CO56" s="824"/>
      <c r="CP56" s="824"/>
      <c r="CQ56" s="824"/>
      <c r="CR56" s="824"/>
      <c r="CS56" s="824"/>
      <c r="CT56" s="808"/>
      <c r="CU56" s="808"/>
      <c r="CV56" s="808"/>
      <c r="CW56" s="808"/>
      <c r="CX56" s="808"/>
      <c r="CY56" s="808"/>
      <c r="CZ56" s="834"/>
    </row>
    <row r="57" spans="1:104" ht="11.25" customHeight="1">
      <c r="A57" s="804"/>
      <c r="B57" s="808"/>
      <c r="C57" s="808"/>
      <c r="D57" s="808"/>
      <c r="E57" s="808"/>
      <c r="F57" s="808"/>
      <c r="G57" s="808"/>
      <c r="H57" s="812"/>
      <c r="I57" s="812"/>
      <c r="J57" s="812"/>
      <c r="K57" s="812"/>
      <c r="L57" s="815"/>
      <c r="M57" s="815"/>
      <c r="N57" s="815"/>
      <c r="O57" s="817"/>
      <c r="P57" s="817"/>
      <c r="Q57" s="817"/>
      <c r="R57" s="817"/>
      <c r="S57" s="817"/>
      <c r="T57" s="817"/>
      <c r="U57" s="817"/>
      <c r="V57" s="817"/>
      <c r="W57" s="817"/>
      <c r="X57" s="817"/>
      <c r="Y57" s="817"/>
      <c r="Z57" s="817"/>
      <c r="AA57" s="817"/>
      <c r="AB57" s="817"/>
      <c r="AC57" s="817"/>
      <c r="AD57" s="817"/>
      <c r="AE57" s="817"/>
      <c r="AF57" s="817"/>
      <c r="AG57" s="817"/>
      <c r="AH57" s="817"/>
      <c r="AI57" s="817"/>
      <c r="AJ57" s="817"/>
      <c r="AK57" s="817"/>
      <c r="AL57" s="812"/>
      <c r="AM57" s="812"/>
      <c r="AN57" s="812"/>
      <c r="AO57" s="812"/>
      <c r="AP57" s="815"/>
      <c r="AQ57" s="815"/>
      <c r="AR57" s="815"/>
      <c r="AS57" s="824"/>
      <c r="AT57" s="824"/>
      <c r="AU57" s="824"/>
      <c r="AV57" s="824"/>
      <c r="AW57" s="824"/>
      <c r="AX57" s="824"/>
      <c r="AY57" s="824"/>
      <c r="AZ57" s="824"/>
      <c r="BA57" s="824"/>
      <c r="BB57" s="824"/>
      <c r="BC57" s="824"/>
      <c r="BD57" s="824"/>
      <c r="BE57" s="824"/>
      <c r="BF57" s="824"/>
      <c r="BG57" s="824"/>
      <c r="BH57" s="824"/>
      <c r="BI57" s="824"/>
      <c r="BJ57" s="824"/>
      <c r="BK57" s="824"/>
      <c r="BL57" s="824"/>
      <c r="BM57" s="824"/>
      <c r="BN57" s="824"/>
      <c r="BO57" s="824"/>
      <c r="BP57" s="812"/>
      <c r="BQ57" s="812"/>
      <c r="BR57" s="812"/>
      <c r="BS57" s="812"/>
      <c r="BT57" s="815"/>
      <c r="BU57" s="815"/>
      <c r="BV57" s="815"/>
      <c r="BW57" s="824"/>
      <c r="BX57" s="824"/>
      <c r="BY57" s="824"/>
      <c r="BZ57" s="824"/>
      <c r="CA57" s="824"/>
      <c r="CB57" s="824"/>
      <c r="CC57" s="824"/>
      <c r="CD57" s="824"/>
      <c r="CE57" s="824"/>
      <c r="CF57" s="824"/>
      <c r="CG57" s="824"/>
      <c r="CH57" s="824"/>
      <c r="CI57" s="824"/>
      <c r="CJ57" s="824"/>
      <c r="CK57" s="824"/>
      <c r="CL57" s="824"/>
      <c r="CM57" s="824"/>
      <c r="CN57" s="824"/>
      <c r="CO57" s="824"/>
      <c r="CP57" s="824"/>
      <c r="CQ57" s="824"/>
      <c r="CR57" s="824"/>
      <c r="CS57" s="824"/>
      <c r="CT57" s="808"/>
      <c r="CU57" s="808"/>
      <c r="CV57" s="808"/>
      <c r="CW57" s="808"/>
      <c r="CX57" s="808"/>
      <c r="CY57" s="808"/>
      <c r="CZ57" s="834"/>
    </row>
    <row r="58" spans="1:104" ht="11.25" customHeight="1">
      <c r="A58" s="804"/>
      <c r="B58" s="808"/>
      <c r="C58" s="808"/>
      <c r="D58" s="808"/>
      <c r="E58" s="808"/>
      <c r="F58" s="808"/>
      <c r="G58" s="808"/>
      <c r="H58" s="812"/>
      <c r="I58" s="812"/>
      <c r="J58" s="812"/>
      <c r="K58" s="812"/>
      <c r="L58" s="815"/>
      <c r="M58" s="815"/>
      <c r="N58" s="815"/>
      <c r="O58" s="817"/>
      <c r="P58" s="817"/>
      <c r="Q58" s="817"/>
      <c r="R58" s="817"/>
      <c r="S58" s="817"/>
      <c r="T58" s="817"/>
      <c r="U58" s="817"/>
      <c r="V58" s="817"/>
      <c r="W58" s="817"/>
      <c r="X58" s="817"/>
      <c r="Y58" s="817"/>
      <c r="Z58" s="817"/>
      <c r="AA58" s="817"/>
      <c r="AB58" s="817"/>
      <c r="AC58" s="817"/>
      <c r="AD58" s="817"/>
      <c r="AE58" s="817"/>
      <c r="AF58" s="817"/>
      <c r="AG58" s="817"/>
      <c r="AH58" s="817"/>
      <c r="AI58" s="817"/>
      <c r="AJ58" s="817"/>
      <c r="AK58" s="817"/>
      <c r="AL58" s="812"/>
      <c r="AM58" s="812"/>
      <c r="AN58" s="812"/>
      <c r="AO58" s="812"/>
      <c r="AP58" s="815"/>
      <c r="AQ58" s="815"/>
      <c r="AR58" s="815"/>
      <c r="AS58" s="824"/>
      <c r="AT58" s="824"/>
      <c r="AU58" s="824"/>
      <c r="AV58" s="824"/>
      <c r="AW58" s="824"/>
      <c r="AX58" s="824"/>
      <c r="AY58" s="824"/>
      <c r="AZ58" s="824"/>
      <c r="BA58" s="824"/>
      <c r="BB58" s="824"/>
      <c r="BC58" s="824"/>
      <c r="BD58" s="824"/>
      <c r="BE58" s="824"/>
      <c r="BF58" s="824"/>
      <c r="BG58" s="824"/>
      <c r="BH58" s="824"/>
      <c r="BI58" s="824"/>
      <c r="BJ58" s="824"/>
      <c r="BK58" s="824"/>
      <c r="BL58" s="824"/>
      <c r="BM58" s="824"/>
      <c r="BN58" s="824"/>
      <c r="BO58" s="824"/>
      <c r="BP58" s="812"/>
      <c r="BQ58" s="812"/>
      <c r="BR58" s="812"/>
      <c r="BS58" s="812"/>
      <c r="BT58" s="815"/>
      <c r="BU58" s="815"/>
      <c r="BV58" s="815"/>
      <c r="BW58" s="824"/>
      <c r="BX58" s="824"/>
      <c r="BY58" s="824"/>
      <c r="BZ58" s="824"/>
      <c r="CA58" s="824"/>
      <c r="CB58" s="824"/>
      <c r="CC58" s="824"/>
      <c r="CD58" s="824"/>
      <c r="CE58" s="824"/>
      <c r="CF58" s="824"/>
      <c r="CG58" s="824"/>
      <c r="CH58" s="824"/>
      <c r="CI58" s="824"/>
      <c r="CJ58" s="824"/>
      <c r="CK58" s="824"/>
      <c r="CL58" s="824"/>
      <c r="CM58" s="824"/>
      <c r="CN58" s="824"/>
      <c r="CO58" s="824"/>
      <c r="CP58" s="824"/>
      <c r="CQ58" s="824"/>
      <c r="CR58" s="824"/>
      <c r="CS58" s="824"/>
      <c r="CT58" s="808"/>
      <c r="CU58" s="808"/>
      <c r="CV58" s="808"/>
      <c r="CW58" s="808"/>
      <c r="CX58" s="808"/>
      <c r="CY58" s="808"/>
      <c r="CZ58" s="834"/>
    </row>
    <row r="59" spans="1:104" ht="11.25" customHeight="1">
      <c r="A59" s="804"/>
      <c r="B59" s="808"/>
      <c r="C59" s="808"/>
      <c r="D59" s="808"/>
      <c r="E59" s="808"/>
      <c r="F59" s="808"/>
      <c r="G59" s="808"/>
      <c r="H59" s="812">
        <v>7</v>
      </c>
      <c r="I59" s="812"/>
      <c r="J59" s="812"/>
      <c r="K59" s="812"/>
      <c r="L59" s="815"/>
      <c r="M59" s="815"/>
      <c r="N59" s="815"/>
      <c r="O59" s="817"/>
      <c r="P59" s="817"/>
      <c r="Q59" s="817"/>
      <c r="R59" s="817"/>
      <c r="S59" s="817"/>
      <c r="T59" s="817"/>
      <c r="U59" s="817"/>
      <c r="V59" s="817"/>
      <c r="W59" s="817"/>
      <c r="X59" s="817"/>
      <c r="Y59" s="817"/>
      <c r="Z59" s="817"/>
      <c r="AA59" s="817"/>
      <c r="AB59" s="817"/>
      <c r="AC59" s="817"/>
      <c r="AD59" s="817"/>
      <c r="AE59" s="817"/>
      <c r="AF59" s="817"/>
      <c r="AG59" s="817"/>
      <c r="AH59" s="817"/>
      <c r="AI59" s="817"/>
      <c r="AJ59" s="817"/>
      <c r="AK59" s="817"/>
      <c r="AL59" s="812">
        <v>14</v>
      </c>
      <c r="AM59" s="812"/>
      <c r="AN59" s="812"/>
      <c r="AO59" s="812"/>
      <c r="AP59" s="815"/>
      <c r="AQ59" s="815"/>
      <c r="AR59" s="815"/>
      <c r="AS59" s="824"/>
      <c r="AT59" s="824"/>
      <c r="AU59" s="824"/>
      <c r="AV59" s="824"/>
      <c r="AW59" s="824"/>
      <c r="AX59" s="824"/>
      <c r="AY59" s="824"/>
      <c r="AZ59" s="824"/>
      <c r="BA59" s="824"/>
      <c r="BB59" s="824"/>
      <c r="BC59" s="824"/>
      <c r="BD59" s="824"/>
      <c r="BE59" s="824"/>
      <c r="BF59" s="824"/>
      <c r="BG59" s="824"/>
      <c r="BH59" s="824"/>
      <c r="BI59" s="824"/>
      <c r="BJ59" s="824"/>
      <c r="BK59" s="824"/>
      <c r="BL59" s="824"/>
      <c r="BM59" s="824"/>
      <c r="BN59" s="824"/>
      <c r="BO59" s="824"/>
      <c r="BP59" s="812">
        <v>21</v>
      </c>
      <c r="BQ59" s="812"/>
      <c r="BR59" s="812"/>
      <c r="BS59" s="812"/>
      <c r="BT59" s="815"/>
      <c r="BU59" s="815"/>
      <c r="BV59" s="815"/>
      <c r="BW59" s="824"/>
      <c r="BX59" s="824"/>
      <c r="BY59" s="824"/>
      <c r="BZ59" s="824"/>
      <c r="CA59" s="824"/>
      <c r="CB59" s="824"/>
      <c r="CC59" s="824"/>
      <c r="CD59" s="824"/>
      <c r="CE59" s="824"/>
      <c r="CF59" s="824"/>
      <c r="CG59" s="824"/>
      <c r="CH59" s="824"/>
      <c r="CI59" s="824"/>
      <c r="CJ59" s="824"/>
      <c r="CK59" s="824"/>
      <c r="CL59" s="824"/>
      <c r="CM59" s="824"/>
      <c r="CN59" s="824"/>
      <c r="CO59" s="824"/>
      <c r="CP59" s="824"/>
      <c r="CQ59" s="824"/>
      <c r="CR59" s="824"/>
      <c r="CS59" s="824"/>
      <c r="CT59" s="808"/>
      <c r="CU59" s="808"/>
      <c r="CV59" s="808"/>
      <c r="CW59" s="808"/>
      <c r="CX59" s="808"/>
      <c r="CY59" s="808"/>
      <c r="CZ59" s="834"/>
    </row>
    <row r="60" spans="1:104" ht="11.25" customHeight="1">
      <c r="A60" s="804"/>
      <c r="B60" s="808"/>
      <c r="C60" s="808"/>
      <c r="D60" s="808"/>
      <c r="E60" s="808"/>
      <c r="F60" s="808"/>
      <c r="G60" s="808"/>
      <c r="H60" s="812"/>
      <c r="I60" s="812"/>
      <c r="J60" s="812"/>
      <c r="K60" s="812"/>
      <c r="L60" s="815"/>
      <c r="M60" s="815"/>
      <c r="N60" s="815"/>
      <c r="O60" s="817"/>
      <c r="P60" s="817"/>
      <c r="Q60" s="817"/>
      <c r="R60" s="817"/>
      <c r="S60" s="817"/>
      <c r="T60" s="817"/>
      <c r="U60" s="817"/>
      <c r="V60" s="817"/>
      <c r="W60" s="817"/>
      <c r="X60" s="817"/>
      <c r="Y60" s="817"/>
      <c r="Z60" s="817"/>
      <c r="AA60" s="817"/>
      <c r="AB60" s="817"/>
      <c r="AC60" s="817"/>
      <c r="AD60" s="817"/>
      <c r="AE60" s="817"/>
      <c r="AF60" s="817"/>
      <c r="AG60" s="817"/>
      <c r="AH60" s="817"/>
      <c r="AI60" s="817"/>
      <c r="AJ60" s="817"/>
      <c r="AK60" s="817"/>
      <c r="AL60" s="812"/>
      <c r="AM60" s="812"/>
      <c r="AN60" s="812"/>
      <c r="AO60" s="812"/>
      <c r="AP60" s="815"/>
      <c r="AQ60" s="815"/>
      <c r="AR60" s="815"/>
      <c r="AS60" s="824"/>
      <c r="AT60" s="824"/>
      <c r="AU60" s="824"/>
      <c r="AV60" s="824"/>
      <c r="AW60" s="824"/>
      <c r="AX60" s="824"/>
      <c r="AY60" s="824"/>
      <c r="AZ60" s="824"/>
      <c r="BA60" s="824"/>
      <c r="BB60" s="824"/>
      <c r="BC60" s="824"/>
      <c r="BD60" s="824"/>
      <c r="BE60" s="824"/>
      <c r="BF60" s="824"/>
      <c r="BG60" s="824"/>
      <c r="BH60" s="824"/>
      <c r="BI60" s="824"/>
      <c r="BJ60" s="824"/>
      <c r="BK60" s="824"/>
      <c r="BL60" s="824"/>
      <c r="BM60" s="824"/>
      <c r="BN60" s="824"/>
      <c r="BO60" s="824"/>
      <c r="BP60" s="812"/>
      <c r="BQ60" s="812"/>
      <c r="BR60" s="812"/>
      <c r="BS60" s="812"/>
      <c r="BT60" s="815"/>
      <c r="BU60" s="815"/>
      <c r="BV60" s="815"/>
      <c r="BW60" s="824"/>
      <c r="BX60" s="824"/>
      <c r="BY60" s="824"/>
      <c r="BZ60" s="824"/>
      <c r="CA60" s="824"/>
      <c r="CB60" s="824"/>
      <c r="CC60" s="824"/>
      <c r="CD60" s="824"/>
      <c r="CE60" s="824"/>
      <c r="CF60" s="824"/>
      <c r="CG60" s="824"/>
      <c r="CH60" s="824"/>
      <c r="CI60" s="824"/>
      <c r="CJ60" s="824"/>
      <c r="CK60" s="824"/>
      <c r="CL60" s="824"/>
      <c r="CM60" s="824"/>
      <c r="CN60" s="824"/>
      <c r="CO60" s="824"/>
      <c r="CP60" s="824"/>
      <c r="CQ60" s="824"/>
      <c r="CR60" s="824"/>
      <c r="CS60" s="824"/>
      <c r="CT60" s="808"/>
      <c r="CU60" s="808"/>
      <c r="CV60" s="808"/>
      <c r="CW60" s="808"/>
      <c r="CX60" s="808"/>
      <c r="CY60" s="808"/>
      <c r="CZ60" s="834"/>
    </row>
    <row r="61" spans="1:104" ht="11.25" customHeight="1">
      <c r="A61" s="804"/>
      <c r="B61" s="808"/>
      <c r="C61" s="808"/>
      <c r="D61" s="808"/>
      <c r="E61" s="808"/>
      <c r="F61" s="808"/>
      <c r="G61" s="808"/>
      <c r="H61" s="812"/>
      <c r="I61" s="812"/>
      <c r="J61" s="812"/>
      <c r="K61" s="812"/>
      <c r="L61" s="815"/>
      <c r="M61" s="815"/>
      <c r="N61" s="815"/>
      <c r="O61" s="817"/>
      <c r="P61" s="817"/>
      <c r="Q61" s="817"/>
      <c r="R61" s="817"/>
      <c r="S61" s="817"/>
      <c r="T61" s="817"/>
      <c r="U61" s="817"/>
      <c r="V61" s="817"/>
      <c r="W61" s="817"/>
      <c r="X61" s="817"/>
      <c r="Y61" s="817"/>
      <c r="Z61" s="817"/>
      <c r="AA61" s="817"/>
      <c r="AB61" s="817"/>
      <c r="AC61" s="817"/>
      <c r="AD61" s="817"/>
      <c r="AE61" s="817"/>
      <c r="AF61" s="817"/>
      <c r="AG61" s="817"/>
      <c r="AH61" s="817"/>
      <c r="AI61" s="817"/>
      <c r="AJ61" s="817"/>
      <c r="AK61" s="817"/>
      <c r="AL61" s="812"/>
      <c r="AM61" s="812"/>
      <c r="AN61" s="812"/>
      <c r="AO61" s="812"/>
      <c r="AP61" s="815"/>
      <c r="AQ61" s="815"/>
      <c r="AR61" s="815"/>
      <c r="AS61" s="824"/>
      <c r="AT61" s="824"/>
      <c r="AU61" s="824"/>
      <c r="AV61" s="824"/>
      <c r="AW61" s="824"/>
      <c r="AX61" s="824"/>
      <c r="AY61" s="824"/>
      <c r="AZ61" s="824"/>
      <c r="BA61" s="824"/>
      <c r="BB61" s="824"/>
      <c r="BC61" s="824"/>
      <c r="BD61" s="824"/>
      <c r="BE61" s="824"/>
      <c r="BF61" s="824"/>
      <c r="BG61" s="824"/>
      <c r="BH61" s="824"/>
      <c r="BI61" s="824"/>
      <c r="BJ61" s="824"/>
      <c r="BK61" s="824"/>
      <c r="BL61" s="824"/>
      <c r="BM61" s="824"/>
      <c r="BN61" s="824"/>
      <c r="BO61" s="824"/>
      <c r="BP61" s="812"/>
      <c r="BQ61" s="812"/>
      <c r="BR61" s="812"/>
      <c r="BS61" s="812"/>
      <c r="BT61" s="815"/>
      <c r="BU61" s="815"/>
      <c r="BV61" s="815"/>
      <c r="BW61" s="824"/>
      <c r="BX61" s="824"/>
      <c r="BY61" s="824"/>
      <c r="BZ61" s="824"/>
      <c r="CA61" s="824"/>
      <c r="CB61" s="824"/>
      <c r="CC61" s="824"/>
      <c r="CD61" s="824"/>
      <c r="CE61" s="824"/>
      <c r="CF61" s="824"/>
      <c r="CG61" s="824"/>
      <c r="CH61" s="824"/>
      <c r="CI61" s="824"/>
      <c r="CJ61" s="824"/>
      <c r="CK61" s="824"/>
      <c r="CL61" s="824"/>
      <c r="CM61" s="824"/>
      <c r="CN61" s="824"/>
      <c r="CO61" s="824"/>
      <c r="CP61" s="824"/>
      <c r="CQ61" s="824"/>
      <c r="CR61" s="824"/>
      <c r="CS61" s="824"/>
      <c r="CT61" s="808"/>
      <c r="CU61" s="808"/>
      <c r="CV61" s="808"/>
      <c r="CW61" s="808"/>
      <c r="CX61" s="808"/>
      <c r="CY61" s="808"/>
      <c r="CZ61" s="834"/>
    </row>
    <row r="62" spans="1:104" ht="11.25" customHeight="1">
      <c r="A62" s="804"/>
      <c r="B62" s="808"/>
      <c r="C62" s="808"/>
      <c r="D62" s="808"/>
      <c r="E62" s="808"/>
      <c r="F62" s="808"/>
      <c r="G62" s="808"/>
      <c r="H62" s="812"/>
      <c r="I62" s="812"/>
      <c r="J62" s="812"/>
      <c r="K62" s="812"/>
      <c r="L62" s="815"/>
      <c r="M62" s="815"/>
      <c r="N62" s="815"/>
      <c r="O62" s="817"/>
      <c r="P62" s="817"/>
      <c r="Q62" s="817"/>
      <c r="R62" s="817"/>
      <c r="S62" s="817"/>
      <c r="T62" s="817"/>
      <c r="U62" s="817"/>
      <c r="V62" s="817"/>
      <c r="W62" s="817"/>
      <c r="X62" s="817"/>
      <c r="Y62" s="817"/>
      <c r="Z62" s="817"/>
      <c r="AA62" s="817"/>
      <c r="AB62" s="817"/>
      <c r="AC62" s="817"/>
      <c r="AD62" s="817"/>
      <c r="AE62" s="817"/>
      <c r="AF62" s="817"/>
      <c r="AG62" s="817"/>
      <c r="AH62" s="817"/>
      <c r="AI62" s="817"/>
      <c r="AJ62" s="817"/>
      <c r="AK62" s="817"/>
      <c r="AL62" s="812"/>
      <c r="AM62" s="812"/>
      <c r="AN62" s="812"/>
      <c r="AO62" s="812"/>
      <c r="AP62" s="815"/>
      <c r="AQ62" s="815"/>
      <c r="AR62" s="815"/>
      <c r="AS62" s="824"/>
      <c r="AT62" s="824"/>
      <c r="AU62" s="824"/>
      <c r="AV62" s="824"/>
      <c r="AW62" s="824"/>
      <c r="AX62" s="824"/>
      <c r="AY62" s="824"/>
      <c r="AZ62" s="824"/>
      <c r="BA62" s="824"/>
      <c r="BB62" s="824"/>
      <c r="BC62" s="824"/>
      <c r="BD62" s="824"/>
      <c r="BE62" s="824"/>
      <c r="BF62" s="824"/>
      <c r="BG62" s="824"/>
      <c r="BH62" s="824"/>
      <c r="BI62" s="824"/>
      <c r="BJ62" s="824"/>
      <c r="BK62" s="824"/>
      <c r="BL62" s="824"/>
      <c r="BM62" s="824"/>
      <c r="BN62" s="824"/>
      <c r="BO62" s="824"/>
      <c r="BP62" s="812"/>
      <c r="BQ62" s="812"/>
      <c r="BR62" s="812"/>
      <c r="BS62" s="812"/>
      <c r="BT62" s="815"/>
      <c r="BU62" s="815"/>
      <c r="BV62" s="815"/>
      <c r="BW62" s="824"/>
      <c r="BX62" s="824"/>
      <c r="BY62" s="824"/>
      <c r="BZ62" s="824"/>
      <c r="CA62" s="824"/>
      <c r="CB62" s="824"/>
      <c r="CC62" s="824"/>
      <c r="CD62" s="824"/>
      <c r="CE62" s="824"/>
      <c r="CF62" s="824"/>
      <c r="CG62" s="824"/>
      <c r="CH62" s="824"/>
      <c r="CI62" s="824"/>
      <c r="CJ62" s="824"/>
      <c r="CK62" s="824"/>
      <c r="CL62" s="824"/>
      <c r="CM62" s="824"/>
      <c r="CN62" s="824"/>
      <c r="CO62" s="824"/>
      <c r="CP62" s="824"/>
      <c r="CQ62" s="824"/>
      <c r="CR62" s="824"/>
      <c r="CS62" s="824"/>
      <c r="CT62" s="808"/>
      <c r="CU62" s="808"/>
      <c r="CV62" s="808"/>
      <c r="CW62" s="808"/>
      <c r="CX62" s="808"/>
      <c r="CY62" s="808"/>
      <c r="CZ62" s="834"/>
    </row>
    <row r="63" spans="1:104" ht="11.25" customHeight="1">
      <c r="A63" s="804"/>
      <c r="B63" s="808"/>
      <c r="C63" s="808"/>
      <c r="D63" s="808"/>
      <c r="E63" s="808"/>
      <c r="F63" s="808"/>
      <c r="G63" s="808"/>
      <c r="H63" s="808"/>
      <c r="I63" s="808"/>
      <c r="J63" s="808"/>
      <c r="K63" s="808"/>
      <c r="L63" s="808"/>
      <c r="M63" s="808"/>
      <c r="N63" s="808"/>
      <c r="O63" s="808"/>
      <c r="P63" s="808"/>
      <c r="Q63" s="808"/>
      <c r="R63" s="808"/>
      <c r="S63" s="808"/>
      <c r="T63" s="808"/>
      <c r="U63" s="808"/>
      <c r="V63" s="808"/>
      <c r="W63" s="808"/>
      <c r="X63" s="808"/>
      <c r="Y63" s="808"/>
      <c r="Z63" s="808"/>
      <c r="AA63" s="808"/>
      <c r="AB63" s="808"/>
      <c r="AC63" s="808"/>
      <c r="AD63" s="808"/>
      <c r="AE63" s="808"/>
      <c r="AF63" s="808"/>
      <c r="AG63" s="808"/>
      <c r="AH63" s="808"/>
      <c r="AI63" s="808"/>
      <c r="AJ63" s="808"/>
      <c r="AK63" s="808"/>
      <c r="AL63" s="808"/>
      <c r="AM63" s="808"/>
      <c r="AN63" s="808"/>
      <c r="AO63" s="808"/>
      <c r="AP63" s="808"/>
      <c r="AQ63" s="808"/>
      <c r="AR63" s="808"/>
      <c r="AS63" s="808"/>
      <c r="AT63" s="808"/>
      <c r="AU63" s="808"/>
      <c r="AV63" s="808"/>
      <c r="AW63" s="808"/>
      <c r="AX63" s="808"/>
      <c r="AY63" s="808"/>
      <c r="AZ63" s="808"/>
      <c r="BA63" s="808"/>
      <c r="BB63" s="808"/>
      <c r="BC63" s="808"/>
      <c r="BD63" s="808"/>
      <c r="BE63" s="808"/>
      <c r="BF63" s="808"/>
      <c r="BG63" s="808"/>
      <c r="BH63" s="808"/>
      <c r="BI63" s="808"/>
      <c r="BJ63" s="808"/>
      <c r="BK63" s="808"/>
      <c r="BL63" s="808"/>
      <c r="BM63" s="808"/>
      <c r="BN63" s="808"/>
      <c r="BO63" s="808"/>
      <c r="BP63" s="808"/>
      <c r="BQ63" s="808"/>
      <c r="BR63" s="808"/>
      <c r="BS63" s="808"/>
      <c r="BT63" s="808"/>
      <c r="BU63" s="808"/>
      <c r="BV63" s="808"/>
      <c r="BW63" s="808"/>
      <c r="BX63" s="808"/>
      <c r="BY63" s="808"/>
      <c r="BZ63" s="808"/>
      <c r="CA63" s="808"/>
      <c r="CB63" s="808"/>
      <c r="CC63" s="808"/>
      <c r="CD63" s="808"/>
      <c r="CE63" s="808"/>
      <c r="CF63" s="808"/>
      <c r="CG63" s="808"/>
      <c r="CH63" s="808"/>
      <c r="CI63" s="808"/>
      <c r="CJ63" s="808"/>
      <c r="CK63" s="808"/>
      <c r="CL63" s="808"/>
      <c r="CM63" s="808"/>
      <c r="CN63" s="808"/>
      <c r="CO63" s="808"/>
      <c r="CP63" s="808"/>
      <c r="CQ63" s="808"/>
      <c r="CR63" s="808"/>
      <c r="CS63" s="808"/>
      <c r="CT63" s="808"/>
      <c r="CU63" s="808"/>
      <c r="CV63" s="808"/>
      <c r="CW63" s="808"/>
      <c r="CX63" s="808"/>
      <c r="CY63" s="808"/>
      <c r="CZ63" s="834"/>
    </row>
    <row r="64" spans="1:104" ht="11.25" customHeight="1">
      <c r="A64" s="804"/>
      <c r="B64" s="808"/>
      <c r="C64" s="808"/>
      <c r="D64" s="808"/>
      <c r="E64" s="808"/>
      <c r="F64" s="808"/>
      <c r="G64" s="808"/>
      <c r="H64" s="808"/>
      <c r="I64" s="808"/>
      <c r="J64" s="808"/>
      <c r="K64" s="808"/>
      <c r="L64" s="808"/>
      <c r="M64" s="808"/>
      <c r="N64" s="808"/>
      <c r="O64" s="808"/>
      <c r="P64" s="808"/>
      <c r="Q64" s="808"/>
      <c r="R64" s="808"/>
      <c r="S64" s="808"/>
      <c r="T64" s="808"/>
      <c r="U64" s="808"/>
      <c r="V64" s="808"/>
      <c r="W64" s="808"/>
      <c r="X64" s="808"/>
      <c r="Y64" s="808"/>
      <c r="Z64" s="808"/>
      <c r="AA64" s="808"/>
      <c r="AB64" s="808"/>
      <c r="AC64" s="808"/>
      <c r="AD64" s="808"/>
      <c r="AE64" s="808"/>
      <c r="AF64" s="808"/>
      <c r="AG64" s="808"/>
      <c r="AH64" s="808"/>
      <c r="AI64" s="808"/>
      <c r="AJ64" s="808"/>
      <c r="AK64" s="808"/>
      <c r="AL64" s="808"/>
      <c r="AM64" s="808"/>
      <c r="AN64" s="808"/>
      <c r="AO64" s="808"/>
      <c r="AP64" s="808"/>
      <c r="AQ64" s="808"/>
      <c r="AR64" s="808"/>
      <c r="AS64" s="808"/>
      <c r="AT64" s="808"/>
      <c r="AU64" s="808"/>
      <c r="AV64" s="808"/>
      <c r="AW64" s="808"/>
      <c r="AX64" s="808"/>
      <c r="AY64" s="808"/>
      <c r="AZ64" s="808"/>
      <c r="BA64" s="808"/>
      <c r="BB64" s="808"/>
      <c r="BC64" s="808"/>
      <c r="BD64" s="808"/>
      <c r="BE64" s="808"/>
      <c r="BF64" s="808"/>
      <c r="BG64" s="808"/>
      <c r="BH64" s="808"/>
      <c r="BI64" s="808"/>
      <c r="BJ64" s="808"/>
      <c r="BK64" s="808"/>
      <c r="BL64" s="808"/>
      <c r="BM64" s="808"/>
      <c r="BN64" s="808"/>
      <c r="BO64" s="808"/>
      <c r="BP64" s="808"/>
      <c r="BQ64" s="808"/>
      <c r="BR64" s="808"/>
      <c r="BS64" s="808"/>
      <c r="BT64" s="808"/>
      <c r="BU64" s="808"/>
      <c r="BV64" s="808"/>
      <c r="BW64" s="808"/>
      <c r="BX64" s="808"/>
      <c r="BY64" s="808"/>
      <c r="BZ64" s="808"/>
      <c r="CA64" s="808"/>
      <c r="CB64" s="808"/>
      <c r="CC64" s="808"/>
      <c r="CD64" s="808"/>
      <c r="CE64" s="808"/>
      <c r="CF64" s="808"/>
      <c r="CG64" s="808"/>
      <c r="CH64" s="808"/>
      <c r="CI64" s="808"/>
      <c r="CJ64" s="808"/>
      <c r="CK64" s="808"/>
      <c r="CL64" s="808"/>
      <c r="CM64" s="808"/>
      <c r="CN64" s="808"/>
      <c r="CO64" s="808"/>
      <c r="CP64" s="808"/>
      <c r="CQ64" s="808"/>
      <c r="CR64" s="808"/>
      <c r="CS64" s="808"/>
      <c r="CT64" s="808"/>
      <c r="CU64" s="808"/>
      <c r="CV64" s="808"/>
      <c r="CW64" s="808"/>
      <c r="CX64" s="808"/>
      <c r="CY64" s="808"/>
      <c r="CZ64" s="834"/>
    </row>
    <row r="65" spans="1:104" ht="11.25" customHeight="1">
      <c r="A65" s="804"/>
      <c r="B65" s="808"/>
      <c r="C65" s="808"/>
      <c r="D65" s="808"/>
      <c r="E65" s="808"/>
      <c r="F65" s="808"/>
      <c r="G65" s="808"/>
      <c r="H65" s="808"/>
      <c r="I65" s="808"/>
      <c r="J65" s="808"/>
      <c r="K65" s="808"/>
      <c r="L65" s="808"/>
      <c r="M65" s="808"/>
      <c r="N65" s="808"/>
      <c r="O65" s="808"/>
      <c r="P65" s="808"/>
      <c r="Q65" s="808"/>
      <c r="R65" s="808"/>
      <c r="S65" s="808"/>
      <c r="T65" s="808"/>
      <c r="U65" s="808"/>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8"/>
      <c r="AY65" s="808"/>
      <c r="AZ65" s="808"/>
      <c r="BA65" s="808"/>
      <c r="BB65" s="808"/>
      <c r="BC65" s="808"/>
      <c r="BD65" s="808"/>
      <c r="BE65" s="808"/>
      <c r="BF65" s="808"/>
      <c r="BG65" s="808"/>
      <c r="BH65" s="808"/>
      <c r="BI65" s="808"/>
      <c r="BJ65" s="808"/>
      <c r="BK65" s="808"/>
      <c r="BL65" s="808"/>
      <c r="BM65" s="808"/>
      <c r="BN65" s="808"/>
      <c r="BO65" s="808"/>
      <c r="BP65" s="808"/>
      <c r="BQ65" s="808"/>
      <c r="BR65" s="808"/>
      <c r="BS65" s="808"/>
      <c r="BT65" s="808"/>
      <c r="BU65" s="808"/>
      <c r="BV65" s="808"/>
      <c r="BW65" s="808"/>
      <c r="BX65" s="808"/>
      <c r="BY65" s="808"/>
      <c r="BZ65" s="808"/>
      <c r="CA65" s="808"/>
      <c r="CB65" s="808"/>
      <c r="CC65" s="808"/>
      <c r="CD65" s="808"/>
      <c r="CE65" s="808"/>
      <c r="CF65" s="808"/>
      <c r="CG65" s="808"/>
      <c r="CH65" s="808"/>
      <c r="CI65" s="808"/>
      <c r="CJ65" s="808"/>
      <c r="CK65" s="808"/>
      <c r="CL65" s="808"/>
      <c r="CM65" s="808"/>
      <c r="CN65" s="808"/>
      <c r="CO65" s="808"/>
      <c r="CP65" s="808"/>
      <c r="CQ65" s="808"/>
      <c r="CR65" s="808"/>
      <c r="CS65" s="808"/>
      <c r="CT65" s="808"/>
      <c r="CU65" s="808"/>
      <c r="CV65" s="808"/>
      <c r="CW65" s="808"/>
      <c r="CX65" s="808"/>
      <c r="CY65" s="808"/>
      <c r="CZ65" s="834"/>
    </row>
    <row r="66" spans="1:104" ht="11.25" customHeight="1">
      <c r="A66" s="804"/>
      <c r="B66" s="808"/>
      <c r="C66" s="808"/>
      <c r="D66" s="808"/>
      <c r="E66" s="808"/>
      <c r="F66" s="808"/>
      <c r="G66" s="808"/>
      <c r="H66" s="808"/>
      <c r="I66" s="808"/>
      <c r="J66" s="808"/>
      <c r="K66" s="808"/>
      <c r="L66" s="808"/>
      <c r="M66" s="808"/>
      <c r="N66" s="808"/>
      <c r="O66" s="808"/>
      <c r="P66" s="808"/>
      <c r="Q66" s="808"/>
      <c r="R66" s="808"/>
      <c r="S66" s="808"/>
      <c r="T66" s="808"/>
      <c r="U66" s="808"/>
      <c r="V66" s="808"/>
      <c r="W66" s="808"/>
      <c r="X66" s="808"/>
      <c r="Y66" s="808"/>
      <c r="Z66" s="808"/>
      <c r="AA66" s="808"/>
      <c r="AB66" s="808"/>
      <c r="AC66" s="808"/>
      <c r="AD66" s="808"/>
      <c r="AE66" s="808"/>
      <c r="AF66" s="808"/>
      <c r="AG66" s="808"/>
      <c r="AH66" s="808"/>
      <c r="AI66" s="808"/>
      <c r="AJ66" s="808"/>
      <c r="AK66" s="808"/>
      <c r="AL66" s="808"/>
      <c r="AM66" s="808"/>
      <c r="AN66" s="808"/>
      <c r="AO66" s="808"/>
      <c r="AP66" s="808"/>
      <c r="AQ66" s="808"/>
      <c r="AR66" s="808"/>
      <c r="AS66" s="808"/>
      <c r="AT66" s="808"/>
      <c r="AU66" s="808"/>
      <c r="AV66" s="808"/>
      <c r="AW66" s="808"/>
      <c r="AX66" s="808"/>
      <c r="AY66" s="808"/>
      <c r="AZ66" s="808"/>
      <c r="BA66" s="808"/>
      <c r="BB66" s="808"/>
      <c r="BC66" s="808"/>
      <c r="BD66" s="808"/>
      <c r="BE66" s="808"/>
      <c r="BF66" s="808"/>
      <c r="BG66" s="808"/>
      <c r="BH66" s="808"/>
      <c r="BI66" s="808"/>
      <c r="BJ66" s="808"/>
      <c r="BK66" s="808"/>
      <c r="BL66" s="808"/>
      <c r="BM66" s="808"/>
      <c r="BN66" s="808"/>
      <c r="BO66" s="808"/>
      <c r="BP66" s="808"/>
      <c r="BQ66" s="808"/>
      <c r="BR66" s="808"/>
      <c r="BS66" s="808"/>
      <c r="BT66" s="808"/>
      <c r="BU66" s="808"/>
      <c r="BV66" s="808"/>
      <c r="BW66" s="808"/>
      <c r="BX66" s="808"/>
      <c r="BY66" s="808"/>
      <c r="BZ66" s="808"/>
      <c r="CA66" s="808"/>
      <c r="CB66" s="808"/>
      <c r="CC66" s="808"/>
      <c r="CD66" s="808"/>
      <c r="CE66" s="808"/>
      <c r="CF66" s="808"/>
      <c r="CG66" s="808"/>
      <c r="CH66" s="808"/>
      <c r="CI66" s="808"/>
      <c r="CJ66" s="808"/>
      <c r="CK66" s="808"/>
      <c r="CL66" s="808"/>
      <c r="CM66" s="808"/>
      <c r="CN66" s="808"/>
      <c r="CO66" s="808"/>
      <c r="CP66" s="808"/>
      <c r="CQ66" s="808"/>
      <c r="CR66" s="808"/>
      <c r="CS66" s="808"/>
      <c r="CT66" s="808"/>
      <c r="CU66" s="808"/>
      <c r="CV66" s="808"/>
      <c r="CW66" s="808"/>
      <c r="CX66" s="808"/>
      <c r="CY66" s="808"/>
      <c r="CZ66" s="834"/>
    </row>
    <row r="67" spans="1:104" ht="11.25" customHeight="1">
      <c r="A67" s="805"/>
      <c r="B67" s="809"/>
      <c r="C67" s="809"/>
      <c r="D67" s="809"/>
      <c r="E67" s="809"/>
      <c r="F67" s="809"/>
      <c r="G67" s="809"/>
      <c r="H67" s="809"/>
      <c r="I67" s="809"/>
      <c r="J67" s="809"/>
      <c r="K67" s="809"/>
      <c r="L67" s="809"/>
      <c r="M67" s="809"/>
      <c r="N67" s="809"/>
      <c r="O67" s="809"/>
      <c r="P67" s="809"/>
      <c r="Q67" s="809"/>
      <c r="R67" s="809"/>
      <c r="S67" s="809"/>
      <c r="T67" s="809"/>
      <c r="U67" s="809"/>
      <c r="V67" s="809"/>
      <c r="W67" s="809"/>
      <c r="X67" s="809"/>
      <c r="Y67" s="809"/>
      <c r="Z67" s="809"/>
      <c r="AA67" s="809"/>
      <c r="AB67" s="809"/>
      <c r="AC67" s="809"/>
      <c r="AD67" s="809"/>
      <c r="AE67" s="809"/>
      <c r="AF67" s="809"/>
      <c r="AG67" s="809"/>
      <c r="AH67" s="809"/>
      <c r="AI67" s="809"/>
      <c r="AJ67" s="809"/>
      <c r="AK67" s="809"/>
      <c r="AL67" s="809"/>
      <c r="AM67" s="809"/>
      <c r="AN67" s="809"/>
      <c r="AO67" s="809"/>
      <c r="AP67" s="809"/>
      <c r="AQ67" s="809"/>
      <c r="AR67" s="809"/>
      <c r="AS67" s="809"/>
      <c r="AT67" s="809"/>
      <c r="AU67" s="809"/>
      <c r="AV67" s="809"/>
      <c r="AW67" s="809"/>
      <c r="AX67" s="809"/>
      <c r="AY67" s="809"/>
      <c r="AZ67" s="809"/>
      <c r="BA67" s="809"/>
      <c r="BB67" s="809"/>
      <c r="BC67" s="809"/>
      <c r="BD67" s="809"/>
      <c r="BE67" s="809"/>
      <c r="BF67" s="809"/>
      <c r="BG67" s="809"/>
      <c r="BH67" s="809"/>
      <c r="BI67" s="809"/>
      <c r="BJ67" s="809"/>
      <c r="BK67" s="809"/>
      <c r="BL67" s="809"/>
      <c r="BM67" s="809"/>
      <c r="BN67" s="809"/>
      <c r="BO67" s="809"/>
      <c r="BP67" s="809"/>
      <c r="BQ67" s="809"/>
      <c r="BR67" s="809"/>
      <c r="BS67" s="809"/>
      <c r="BT67" s="809"/>
      <c r="BU67" s="809"/>
      <c r="BV67" s="809"/>
      <c r="BW67" s="809"/>
      <c r="BX67" s="809"/>
      <c r="BY67" s="809"/>
      <c r="BZ67" s="809"/>
      <c r="CA67" s="809"/>
      <c r="CB67" s="809"/>
      <c r="CC67" s="809"/>
      <c r="CD67" s="809"/>
      <c r="CE67" s="809"/>
      <c r="CF67" s="809"/>
      <c r="CG67" s="809"/>
      <c r="CH67" s="809"/>
      <c r="CI67" s="809"/>
      <c r="CJ67" s="809"/>
      <c r="CK67" s="809"/>
      <c r="CL67" s="809"/>
      <c r="CM67" s="809"/>
      <c r="CN67" s="809"/>
      <c r="CO67" s="809"/>
      <c r="CP67" s="809"/>
      <c r="CQ67" s="809"/>
      <c r="CR67" s="809"/>
      <c r="CS67" s="809"/>
      <c r="CT67" s="809"/>
      <c r="CU67" s="809"/>
      <c r="CV67" s="809"/>
      <c r="CW67" s="809"/>
      <c r="CX67" s="809"/>
      <c r="CY67" s="809"/>
      <c r="CZ67" s="832"/>
    </row>
    <row r="68" spans="1:104" ht="11.25" customHeight="1">
      <c r="A68" s="806"/>
      <c r="B68" s="810"/>
      <c r="C68" s="810"/>
      <c r="D68" s="810"/>
      <c r="E68" s="810"/>
      <c r="F68" s="810"/>
      <c r="G68" s="810"/>
      <c r="H68" s="810"/>
      <c r="I68" s="810"/>
      <c r="J68" s="810"/>
      <c r="K68" s="810"/>
      <c r="L68" s="810"/>
      <c r="M68" s="810"/>
      <c r="N68" s="810"/>
      <c r="O68" s="810"/>
      <c r="P68" s="810"/>
      <c r="Q68" s="810"/>
      <c r="R68" s="810"/>
      <c r="S68" s="810"/>
      <c r="T68" s="810"/>
      <c r="U68" s="810"/>
      <c r="V68" s="810"/>
      <c r="W68" s="810"/>
      <c r="X68" s="810"/>
      <c r="Y68" s="810"/>
      <c r="Z68" s="810"/>
      <c r="AA68" s="810"/>
      <c r="AB68" s="810"/>
      <c r="AC68" s="810"/>
      <c r="AD68" s="810"/>
      <c r="AE68" s="810"/>
      <c r="AF68" s="810"/>
      <c r="AG68" s="810"/>
      <c r="AH68" s="810"/>
      <c r="AI68" s="810"/>
      <c r="AJ68" s="810"/>
      <c r="AK68" s="810"/>
      <c r="AL68" s="810"/>
      <c r="AM68" s="810"/>
      <c r="AN68" s="810"/>
      <c r="AO68" s="810"/>
      <c r="AP68" s="810"/>
      <c r="AQ68" s="810"/>
      <c r="AR68" s="810"/>
      <c r="AS68" s="810"/>
      <c r="AT68" s="810"/>
      <c r="AU68" s="810"/>
      <c r="AV68" s="810"/>
      <c r="AW68" s="810"/>
      <c r="AX68" s="810"/>
      <c r="AY68" s="810"/>
      <c r="AZ68" s="810"/>
      <c r="BA68" s="810"/>
      <c r="BB68" s="810"/>
      <c r="BC68" s="810"/>
      <c r="BD68" s="810"/>
      <c r="BE68" s="810"/>
      <c r="BF68" s="810"/>
      <c r="BG68" s="810"/>
      <c r="BH68" s="810"/>
      <c r="BI68" s="810"/>
      <c r="BJ68" s="810"/>
      <c r="BK68" s="810"/>
      <c r="BL68" s="810"/>
      <c r="BM68" s="810"/>
      <c r="BN68" s="810"/>
      <c r="BO68" s="810"/>
      <c r="BP68" s="810"/>
      <c r="BQ68" s="810"/>
      <c r="BR68" s="810"/>
      <c r="BS68" s="810"/>
      <c r="BT68" s="810"/>
      <c r="BU68" s="810"/>
      <c r="BV68" s="810"/>
      <c r="BW68" s="810"/>
      <c r="BX68" s="810"/>
      <c r="BY68" s="810"/>
      <c r="BZ68" s="810"/>
      <c r="CA68" s="810"/>
      <c r="CB68" s="810"/>
      <c r="CC68" s="810"/>
      <c r="CD68" s="810"/>
      <c r="CE68" s="810"/>
      <c r="CF68" s="810"/>
      <c r="CG68" s="810"/>
      <c r="CH68" s="810"/>
      <c r="CI68" s="810"/>
      <c r="CJ68" s="810"/>
      <c r="CK68" s="810"/>
      <c r="CL68" s="810"/>
      <c r="CM68" s="810"/>
      <c r="CN68" s="810"/>
      <c r="CO68" s="810"/>
      <c r="CP68" s="810"/>
      <c r="CQ68" s="810"/>
      <c r="CR68" s="810"/>
      <c r="CS68" s="810"/>
      <c r="CT68" s="810"/>
      <c r="CU68" s="810"/>
      <c r="CV68" s="810"/>
      <c r="CW68" s="810"/>
      <c r="CX68" s="810"/>
      <c r="CY68" s="810"/>
      <c r="CZ68" s="835"/>
    </row>
    <row r="69" spans="1:104" ht="11.25" customHeight="1"/>
    <row r="70" spans="1:104" ht="11.25" customHeight="1"/>
    <row r="71" spans="1:104" ht="11.25" customHeight="1"/>
    <row r="72" spans="1:104" ht="11.25" customHeight="1"/>
    <row r="73" spans="1:104" ht="11.25" customHeight="1"/>
    <row r="74" spans="1:104" ht="11.25" customHeight="1"/>
    <row r="75" spans="1:104" ht="11.25" customHeight="1"/>
    <row r="76" spans="1:104" ht="11.25" customHeight="1"/>
    <row r="77" spans="1:104" ht="11.25" customHeight="1"/>
    <row r="78" spans="1:104" ht="11.25" customHeight="1"/>
    <row r="79" spans="1:104" ht="11.25" customHeight="1"/>
    <row r="80" spans="1:104"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sheetData>
  <mergeCells count="77">
    <mergeCell ref="D2:Q5"/>
    <mergeCell ref="R7:CA10"/>
    <mergeCell ref="DF7:DF9"/>
    <mergeCell ref="R11:CA14"/>
    <mergeCell ref="BG25:BS28"/>
    <mergeCell ref="BT25:CN28"/>
    <mergeCell ref="CO25:CR28"/>
    <mergeCell ref="H31:K34"/>
    <mergeCell ref="L31:AK34"/>
    <mergeCell ref="AL31:AO34"/>
    <mergeCell ref="AP31:BO34"/>
    <mergeCell ref="BP31:BS34"/>
    <mergeCell ref="BT31:CS34"/>
    <mergeCell ref="H35:K38"/>
    <mergeCell ref="L35:N38"/>
    <mergeCell ref="O35:AK38"/>
    <mergeCell ref="AL35:AO38"/>
    <mergeCell ref="AP35:AR38"/>
    <mergeCell ref="AS35:BO38"/>
    <mergeCell ref="BP35:BS38"/>
    <mergeCell ref="BT35:BV38"/>
    <mergeCell ref="BW35:CS38"/>
    <mergeCell ref="H39:K42"/>
    <mergeCell ref="L39:N42"/>
    <mergeCell ref="O39:AK42"/>
    <mergeCell ref="AL39:AO42"/>
    <mergeCell ref="AP39:AR42"/>
    <mergeCell ref="AS39:BO42"/>
    <mergeCell ref="BP39:BS42"/>
    <mergeCell ref="BT39:BV42"/>
    <mergeCell ref="BW39:CS42"/>
    <mergeCell ref="H43:K46"/>
    <mergeCell ref="L43:N46"/>
    <mergeCell ref="O43:AK46"/>
    <mergeCell ref="AL43:AO46"/>
    <mergeCell ref="AP43:AR46"/>
    <mergeCell ref="AS43:BO46"/>
    <mergeCell ref="BP43:BS46"/>
    <mergeCell ref="BT43:BV46"/>
    <mergeCell ref="BW43:CS46"/>
    <mergeCell ref="H47:K50"/>
    <mergeCell ref="L47:N50"/>
    <mergeCell ref="O47:AK50"/>
    <mergeCell ref="AL47:AO50"/>
    <mergeCell ref="AP47:AR50"/>
    <mergeCell ref="AS47:BO50"/>
    <mergeCell ref="BP47:BS50"/>
    <mergeCell ref="BT47:BV50"/>
    <mergeCell ref="BW47:CS50"/>
    <mergeCell ref="H51:K54"/>
    <mergeCell ref="L51:N54"/>
    <mergeCell ref="O51:AK54"/>
    <mergeCell ref="AL51:AO54"/>
    <mergeCell ref="AP51:AR54"/>
    <mergeCell ref="AS51:BO54"/>
    <mergeCell ref="BP51:BS54"/>
    <mergeCell ref="BT51:BV54"/>
    <mergeCell ref="BW51:CS54"/>
    <mergeCell ref="H55:K58"/>
    <mergeCell ref="L55:N58"/>
    <mergeCell ref="O55:AK58"/>
    <mergeCell ref="AL55:AO58"/>
    <mergeCell ref="AP55:AR58"/>
    <mergeCell ref="AS55:BO58"/>
    <mergeCell ref="BP55:BS58"/>
    <mergeCell ref="BT55:BV58"/>
    <mergeCell ref="BW55:CS58"/>
    <mergeCell ref="H59:K62"/>
    <mergeCell ref="L59:N62"/>
    <mergeCell ref="O59:AK62"/>
    <mergeCell ref="AL59:AO62"/>
    <mergeCell ref="AP59:AR62"/>
    <mergeCell ref="AS59:BO62"/>
    <mergeCell ref="BP59:BS62"/>
    <mergeCell ref="BT59:BV62"/>
    <mergeCell ref="BW59:CS62"/>
    <mergeCell ref="W16:CA23"/>
  </mergeCells>
  <phoneticPr fontId="5" type="Hiragana"/>
  <hyperlinks>
    <hyperlink ref="DF7" location="'入力表(工事・業務）'!A1"/>
  </hyperlinks>
  <printOptions horizontalCentered="1" verticalCentered="1"/>
  <pageMargins left="0.98402777777777795" right="0.39374999999999999" top="0.98402777777777795" bottom="0.98402777777777795" header="0.511811023622047" footer="0.511811023622047"/>
  <pageSetup paperSize="8" fitToWidth="1" fitToHeight="1" orientation="landscape" usePrinterDefaults="1"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sheetPr>
    <tabColor rgb="FF3366FF"/>
  </sheetPr>
  <dimension ref="A1:EG83"/>
  <sheetViews>
    <sheetView view="pageBreakPreview" zoomScale="110" zoomScaleSheetLayoutView="110" workbookViewId="0">
      <selection activeCell="DO17" sqref="DO17:DT19"/>
    </sheetView>
  </sheetViews>
  <sheetFormatPr defaultColWidth="9.00390625" defaultRowHeight="19.2"/>
  <cols>
    <col min="1" max="1" width="0.25" style="9" customWidth="1"/>
    <col min="2" max="97" width="1.8671875" style="9" customWidth="1"/>
    <col min="98" max="98" width="4" style="9" customWidth="1"/>
    <col min="99" max="126" width="1.8671875" style="9" customWidth="1"/>
    <col min="127" max="128" width="1.8671875" style="836" customWidth="1"/>
    <col min="129" max="129" width="39.62890625" style="836" customWidth="1"/>
    <col min="130" max="137" width="9" style="836" customWidth="1"/>
    <col min="138" max="16384" width="9" style="9" customWidth="1"/>
  </cols>
  <sheetData>
    <row r="1" spans="1:137" s="592" customFormat="1" ht="11.25" customHeight="1">
      <c r="B1" s="837" t="s">
        <v>421</v>
      </c>
      <c r="C1" s="837"/>
      <c r="D1" s="837"/>
      <c r="E1" s="837"/>
      <c r="F1" s="837"/>
      <c r="G1" s="837"/>
      <c r="H1" s="837"/>
      <c r="I1" s="837"/>
      <c r="J1" s="837"/>
      <c r="K1" s="837"/>
      <c r="L1" s="837"/>
      <c r="M1" s="837"/>
      <c r="N1" s="837"/>
      <c r="O1" s="837"/>
      <c r="P1" s="837"/>
      <c r="Q1" s="837"/>
      <c r="R1" s="837"/>
      <c r="S1" s="837"/>
      <c r="T1" s="837"/>
      <c r="U1" s="837"/>
      <c r="V1" s="837"/>
      <c r="W1" s="837"/>
      <c r="X1" s="837"/>
      <c r="Y1" s="837"/>
      <c r="Z1" s="837"/>
      <c r="AA1" s="837"/>
      <c r="AB1" s="837"/>
      <c r="AC1" s="837"/>
      <c r="AD1" s="837"/>
      <c r="AE1" s="837"/>
      <c r="AF1" s="837"/>
      <c r="AG1" s="837"/>
      <c r="AH1" s="837"/>
      <c r="AI1" s="837"/>
      <c r="AJ1" s="837"/>
      <c r="AK1" s="837"/>
      <c r="AL1" s="837"/>
      <c r="AM1" s="837"/>
      <c r="AN1" s="837"/>
      <c r="AO1" s="855" t="s">
        <v>531</v>
      </c>
      <c r="AP1" s="855"/>
      <c r="AQ1" s="855"/>
      <c r="AR1" s="855" t="s">
        <v>533</v>
      </c>
      <c r="AS1" s="855"/>
      <c r="AT1" s="855"/>
      <c r="AU1" s="855"/>
      <c r="AV1" s="855"/>
      <c r="AW1" s="855"/>
      <c r="AX1" s="855"/>
      <c r="AY1" s="855"/>
      <c r="AZ1" s="855"/>
      <c r="BA1" s="855"/>
      <c r="BB1" s="855"/>
      <c r="BC1" s="855"/>
      <c r="BD1" s="855"/>
      <c r="BE1" s="128"/>
      <c r="BF1" s="128"/>
      <c r="BG1" s="128"/>
      <c r="BH1" s="128"/>
      <c r="BI1" s="128"/>
      <c r="BJ1" s="128"/>
      <c r="BK1" s="128"/>
      <c r="BL1" s="128"/>
      <c r="BM1" s="128"/>
      <c r="BN1" s="128"/>
      <c r="BO1" s="128"/>
      <c r="BP1" s="128"/>
      <c r="BQ1" s="128"/>
      <c r="BR1" s="128"/>
      <c r="BS1" s="128"/>
      <c r="BT1" s="128"/>
      <c r="BU1" s="128"/>
      <c r="BV1" s="128"/>
      <c r="BW1" s="128"/>
      <c r="BX1" s="128"/>
      <c r="BY1" s="128"/>
      <c r="BZ1" s="128"/>
      <c r="CA1" s="128"/>
      <c r="CB1" s="128"/>
      <c r="CC1" s="128"/>
      <c r="CD1" s="128"/>
      <c r="CE1" s="128"/>
      <c r="CF1" s="128"/>
      <c r="CG1" s="128"/>
      <c r="CH1" s="128"/>
      <c r="CI1" s="128"/>
      <c r="CJ1" s="128"/>
      <c r="CK1" s="128"/>
      <c r="CL1" s="128"/>
      <c r="CM1" s="128"/>
      <c r="CN1" s="128"/>
      <c r="CO1" s="128"/>
      <c r="CP1" s="128"/>
      <c r="CQ1" s="128"/>
      <c r="CR1" s="128"/>
      <c r="CS1" s="128"/>
      <c r="CT1" s="128"/>
      <c r="CU1" s="128"/>
      <c r="CV1" s="128"/>
      <c r="CW1" s="128"/>
      <c r="CX1" s="128"/>
      <c r="CY1" s="128"/>
      <c r="CZ1" s="128"/>
      <c r="DA1" s="128"/>
      <c r="DB1" s="128"/>
      <c r="DC1" s="128"/>
      <c r="DD1" s="128"/>
      <c r="DE1" s="128"/>
      <c r="DF1" s="128"/>
      <c r="DG1" s="128"/>
      <c r="DH1" s="128"/>
      <c r="DI1" s="128"/>
      <c r="DJ1" s="128"/>
      <c r="DK1" s="128"/>
      <c r="DL1" s="128"/>
      <c r="DM1" s="128"/>
      <c r="DN1" s="128"/>
      <c r="DO1" s="128"/>
      <c r="DP1" s="128"/>
      <c r="DQ1" s="128"/>
      <c r="DR1" s="128"/>
      <c r="DS1" s="128"/>
      <c r="DT1" s="128"/>
      <c r="DW1" s="609"/>
      <c r="DX1" s="609"/>
      <c r="DY1" s="609"/>
      <c r="DZ1" s="609"/>
      <c r="EA1" s="609"/>
      <c r="EB1" s="609"/>
      <c r="EC1" s="609"/>
      <c r="ED1" s="609"/>
      <c r="EE1" s="609"/>
      <c r="EF1" s="609"/>
      <c r="EG1" s="609"/>
    </row>
    <row r="2" spans="1:137" s="592" customFormat="1" ht="11.25" customHeight="1">
      <c r="B2" s="837"/>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7"/>
      <c r="AC2" s="837"/>
      <c r="AD2" s="837"/>
      <c r="AE2" s="837"/>
      <c r="AF2" s="837"/>
      <c r="AG2" s="837"/>
      <c r="AH2" s="837"/>
      <c r="AI2" s="837"/>
      <c r="AJ2" s="837"/>
      <c r="AK2" s="837"/>
      <c r="AL2" s="837"/>
      <c r="AM2" s="837"/>
      <c r="AN2" s="837"/>
      <c r="AO2" s="855"/>
      <c r="AP2" s="855"/>
      <c r="AQ2" s="855"/>
      <c r="AR2" s="855" t="s">
        <v>534</v>
      </c>
      <c r="AS2" s="855"/>
      <c r="AT2" s="855"/>
      <c r="AU2" s="855"/>
      <c r="AV2" s="855"/>
      <c r="AW2" s="855"/>
      <c r="AX2" s="855"/>
      <c r="AY2" s="855"/>
      <c r="AZ2" s="855"/>
      <c r="BA2" s="855"/>
      <c r="BB2" s="855"/>
      <c r="BC2" s="855"/>
      <c r="BD2" s="855"/>
      <c r="BE2" s="128"/>
      <c r="BF2" s="128"/>
      <c r="BG2" s="857"/>
      <c r="BH2" s="857"/>
      <c r="BI2" s="857"/>
      <c r="BJ2" s="857"/>
      <c r="BK2" s="857"/>
      <c r="BL2" s="857"/>
      <c r="BM2" s="857"/>
      <c r="BN2" s="857"/>
      <c r="BO2" s="857"/>
      <c r="BP2" s="857"/>
      <c r="BQ2" s="857"/>
      <c r="BR2" s="857"/>
      <c r="BS2" s="857"/>
      <c r="BT2" s="857"/>
      <c r="BU2" s="857"/>
      <c r="BV2" s="857"/>
      <c r="BW2" s="857"/>
      <c r="BX2" s="857"/>
      <c r="BY2" s="128"/>
      <c r="BZ2" s="128"/>
      <c r="CA2" s="128"/>
      <c r="CB2" s="128"/>
      <c r="CC2" s="128"/>
      <c r="CD2" s="128"/>
      <c r="CE2" s="128"/>
      <c r="CF2" s="128"/>
      <c r="CG2" s="128"/>
      <c r="CH2" s="128"/>
      <c r="CI2" s="128"/>
      <c r="CJ2" s="128"/>
      <c r="CK2" s="128"/>
      <c r="CL2" s="128"/>
      <c r="CM2" s="128"/>
      <c r="CN2" s="128"/>
      <c r="CO2" s="128"/>
      <c r="CP2" s="128"/>
      <c r="CQ2" s="128"/>
      <c r="CR2" s="128"/>
      <c r="CS2" s="128"/>
      <c r="CT2" s="128"/>
      <c r="CU2" s="128"/>
      <c r="CV2" s="128"/>
      <c r="CW2" s="128"/>
      <c r="CX2" s="128"/>
      <c r="CY2" s="128"/>
      <c r="CZ2" s="128"/>
      <c r="DA2" s="128"/>
      <c r="DB2" s="128"/>
      <c r="DC2" s="128"/>
      <c r="DD2" s="128"/>
      <c r="DE2" s="128"/>
      <c r="DF2" s="128"/>
      <c r="DG2" s="128"/>
      <c r="DH2" s="128"/>
      <c r="DI2" s="128"/>
      <c r="DJ2" s="128"/>
      <c r="DK2" s="867" t="s">
        <v>340</v>
      </c>
      <c r="DL2" s="867"/>
      <c r="DM2" s="867"/>
      <c r="DN2" s="867"/>
      <c r="DO2" s="867"/>
      <c r="DP2" s="867"/>
      <c r="DQ2" s="867"/>
      <c r="DR2" s="867"/>
      <c r="DS2" s="128"/>
      <c r="DT2" s="128"/>
      <c r="DW2" s="609"/>
      <c r="DX2" s="609"/>
      <c r="DY2" s="609"/>
      <c r="DZ2" s="609"/>
      <c r="EA2" s="609"/>
      <c r="EB2" s="609"/>
      <c r="EC2" s="609"/>
      <c r="ED2" s="609"/>
      <c r="EE2" s="609"/>
      <c r="EF2" s="609"/>
      <c r="EG2" s="609"/>
    </row>
    <row r="3" spans="1:137" s="592" customFormat="1" ht="11.25" customHeight="1">
      <c r="B3" s="837"/>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c r="AM3" s="837"/>
      <c r="AN3" s="837"/>
      <c r="AO3" s="128"/>
      <c r="AP3" s="128"/>
      <c r="AQ3" s="128"/>
      <c r="AR3" s="128"/>
      <c r="AS3" s="128"/>
      <c r="AT3" s="128"/>
      <c r="AU3" s="128"/>
      <c r="AV3" s="128"/>
      <c r="AW3" s="128"/>
      <c r="AX3" s="128"/>
      <c r="AY3" s="128"/>
      <c r="AZ3" s="128"/>
      <c r="BA3" s="128"/>
      <c r="BB3" s="128"/>
      <c r="BC3" s="128"/>
      <c r="BD3" s="128"/>
      <c r="BE3" s="128"/>
      <c r="BF3" s="128"/>
      <c r="BG3" s="857"/>
      <c r="BH3" s="857"/>
      <c r="BI3" s="857"/>
      <c r="BJ3" s="857"/>
      <c r="BK3" s="857"/>
      <c r="BL3" s="857"/>
      <c r="BM3" s="857"/>
      <c r="BN3" s="857"/>
      <c r="BO3" s="857"/>
      <c r="BP3" s="857"/>
      <c r="BQ3" s="857"/>
      <c r="BR3" s="857"/>
      <c r="BS3" s="857"/>
      <c r="BT3" s="857"/>
      <c r="BU3" s="857"/>
      <c r="BV3" s="857"/>
      <c r="BW3" s="857"/>
      <c r="BX3" s="857"/>
      <c r="BY3" s="128"/>
      <c r="BZ3" s="128"/>
      <c r="CA3" s="128"/>
      <c r="CB3" s="128"/>
      <c r="CC3" s="128"/>
      <c r="CD3" s="128"/>
      <c r="CE3" s="128"/>
      <c r="CF3" s="128"/>
      <c r="CG3" s="128"/>
      <c r="CH3" s="128"/>
      <c r="CI3" s="128"/>
      <c r="CJ3" s="128"/>
      <c r="CK3" s="128"/>
      <c r="CL3" s="128"/>
      <c r="CM3" s="128"/>
      <c r="CN3" s="128"/>
      <c r="CO3" s="128"/>
      <c r="CP3" s="128"/>
      <c r="CQ3" s="128"/>
      <c r="CR3" s="128"/>
      <c r="CS3" s="128"/>
      <c r="CT3" s="128"/>
      <c r="CU3" s="128"/>
      <c r="CV3" s="128"/>
      <c r="CW3" s="128"/>
      <c r="CX3" s="128"/>
      <c r="CY3" s="128"/>
      <c r="CZ3" s="128"/>
      <c r="DA3" s="128"/>
      <c r="DB3" s="128"/>
      <c r="DC3" s="128"/>
      <c r="DD3" s="128"/>
      <c r="DE3" s="128"/>
      <c r="DF3" s="128"/>
      <c r="DG3" s="128"/>
      <c r="DH3" s="128"/>
      <c r="DI3" s="128"/>
      <c r="DJ3" s="128"/>
      <c r="DK3" s="867"/>
      <c r="DL3" s="867"/>
      <c r="DM3" s="867"/>
      <c r="DN3" s="867"/>
      <c r="DO3" s="867"/>
      <c r="DP3" s="867"/>
      <c r="DQ3" s="867"/>
      <c r="DR3" s="867"/>
      <c r="DS3" s="128"/>
      <c r="DT3" s="128"/>
      <c r="DW3" s="609"/>
      <c r="DX3" s="609"/>
      <c r="DY3" s="609"/>
      <c r="DZ3" s="609"/>
      <c r="EA3" s="609"/>
      <c r="EB3" s="609"/>
      <c r="EC3" s="609"/>
      <c r="ED3" s="609"/>
      <c r="EE3" s="609"/>
      <c r="EF3" s="609"/>
      <c r="EG3" s="609"/>
    </row>
    <row r="4" spans="1:137" s="592" customFormat="1" ht="11.25" customHeight="1">
      <c r="B4" s="838" t="s">
        <v>365</v>
      </c>
      <c r="C4" s="838"/>
      <c r="D4" s="838"/>
      <c r="E4" s="838"/>
      <c r="F4" s="838"/>
      <c r="G4" s="838"/>
      <c r="H4" s="838"/>
      <c r="I4" s="849"/>
      <c r="J4" s="852" t="str">
        <f>'入力表(工事・業務）'!E6</f>
        <v>魚津市庁舎整備事業</v>
      </c>
      <c r="K4" s="852"/>
      <c r="L4" s="852"/>
      <c r="M4" s="852"/>
      <c r="N4" s="852"/>
      <c r="O4" s="852"/>
      <c r="P4" s="852"/>
      <c r="Q4" s="852"/>
      <c r="R4" s="852"/>
      <c r="S4" s="852"/>
      <c r="T4" s="852"/>
      <c r="U4" s="852"/>
      <c r="V4" s="852"/>
      <c r="W4" s="852"/>
      <c r="X4" s="852"/>
      <c r="Y4" s="852"/>
      <c r="Z4" s="852"/>
      <c r="AA4" s="852"/>
      <c r="AB4" s="852"/>
      <c r="AC4" s="838" t="s">
        <v>346</v>
      </c>
      <c r="AD4" s="838"/>
      <c r="AE4" s="838"/>
      <c r="AF4" s="838"/>
      <c r="AG4" s="838"/>
      <c r="AH4" s="838"/>
      <c r="AI4" s="838"/>
      <c r="AJ4" s="838"/>
      <c r="AK4" s="854" t="str">
        <f>'入力表(工事・業務）'!J8</f>
        <v>株式会社　○○組</v>
      </c>
      <c r="AL4" s="854"/>
      <c r="AM4" s="854"/>
      <c r="AN4" s="854"/>
      <c r="AO4" s="854"/>
      <c r="AP4" s="854"/>
      <c r="AQ4" s="854"/>
      <c r="AR4" s="854"/>
      <c r="AS4" s="854"/>
      <c r="AT4" s="854"/>
      <c r="AU4" s="854"/>
      <c r="AV4" s="854"/>
      <c r="AW4" s="854"/>
      <c r="AX4" s="854"/>
      <c r="AY4" s="854"/>
      <c r="AZ4" s="856" t="s">
        <v>535</v>
      </c>
      <c r="BA4" s="856"/>
      <c r="BB4" s="856"/>
      <c r="BC4" s="856"/>
      <c r="BD4" s="856"/>
      <c r="BE4" s="856"/>
      <c r="BF4" s="856"/>
      <c r="BG4" s="858"/>
      <c r="BH4" s="858"/>
      <c r="BI4" s="858"/>
      <c r="BJ4" s="858"/>
      <c r="BK4" s="858"/>
      <c r="BL4" s="858"/>
      <c r="BM4" s="858"/>
      <c r="BN4" s="858"/>
      <c r="BO4" s="838" t="s">
        <v>536</v>
      </c>
      <c r="BP4" s="838"/>
      <c r="BQ4" s="838"/>
      <c r="BR4" s="139" t="s">
        <v>489</v>
      </c>
      <c r="BS4" s="139"/>
      <c r="BT4" s="139"/>
      <c r="BU4" s="139"/>
      <c r="BV4" s="139"/>
      <c r="BW4" s="859" t="s">
        <v>308</v>
      </c>
      <c r="BX4" s="859"/>
      <c r="BY4" s="859"/>
      <c r="BZ4" s="859"/>
      <c r="CA4" s="859"/>
      <c r="CB4" s="858"/>
      <c r="CC4" s="858"/>
      <c r="CD4" s="858"/>
      <c r="CE4" s="858"/>
      <c r="CF4" s="858"/>
      <c r="CG4" s="858"/>
      <c r="CH4" s="858"/>
      <c r="CI4" s="858"/>
      <c r="CJ4" s="858"/>
      <c r="CK4" s="858"/>
      <c r="CL4" s="858"/>
      <c r="CM4" s="858"/>
      <c r="CN4" s="858"/>
      <c r="CO4" s="858"/>
      <c r="CP4" s="858"/>
      <c r="CQ4" s="858"/>
      <c r="CR4" s="858"/>
      <c r="CS4" s="858"/>
      <c r="CT4" s="858"/>
      <c r="CU4" s="838" t="s">
        <v>16</v>
      </c>
      <c r="CV4" s="838"/>
      <c r="CW4" s="838"/>
      <c r="CX4" s="838"/>
      <c r="CY4" s="838"/>
      <c r="CZ4" s="838"/>
      <c r="DA4" s="838"/>
      <c r="DB4" s="838"/>
      <c r="DC4" s="838"/>
      <c r="DD4" s="838"/>
      <c r="DE4" s="838"/>
      <c r="DF4" s="858"/>
      <c r="DG4" s="858"/>
      <c r="DH4" s="858"/>
      <c r="DI4" s="858"/>
      <c r="DJ4" s="858"/>
      <c r="DK4" s="858"/>
      <c r="DL4" s="858"/>
      <c r="DM4" s="858"/>
      <c r="DN4" s="858"/>
      <c r="DO4" s="858"/>
      <c r="DP4" s="858"/>
      <c r="DQ4" s="858"/>
      <c r="DR4" s="858"/>
      <c r="DS4" s="858"/>
      <c r="DT4" s="858"/>
      <c r="DW4" s="609"/>
      <c r="DX4" s="609"/>
      <c r="DY4" s="609"/>
      <c r="DZ4" s="609"/>
      <c r="EA4" s="609"/>
      <c r="EB4" s="609"/>
      <c r="EC4" s="609"/>
      <c r="ED4" s="609"/>
      <c r="EE4" s="609"/>
      <c r="EF4" s="609"/>
      <c r="EG4" s="609"/>
    </row>
    <row r="5" spans="1:137" s="592" customFormat="1" ht="11.25" customHeight="1">
      <c r="B5" s="838"/>
      <c r="C5" s="838"/>
      <c r="D5" s="838"/>
      <c r="E5" s="838"/>
      <c r="F5" s="838"/>
      <c r="G5" s="838"/>
      <c r="H5" s="838"/>
      <c r="I5" s="850"/>
      <c r="J5" s="852"/>
      <c r="K5" s="852"/>
      <c r="L5" s="852"/>
      <c r="M5" s="852"/>
      <c r="N5" s="852"/>
      <c r="O5" s="852"/>
      <c r="P5" s="852"/>
      <c r="Q5" s="852"/>
      <c r="R5" s="852"/>
      <c r="S5" s="852"/>
      <c r="T5" s="852"/>
      <c r="U5" s="852"/>
      <c r="V5" s="852"/>
      <c r="W5" s="852"/>
      <c r="X5" s="852"/>
      <c r="Y5" s="852"/>
      <c r="Z5" s="852"/>
      <c r="AA5" s="852"/>
      <c r="AB5" s="852"/>
      <c r="AC5" s="838"/>
      <c r="AD5" s="838"/>
      <c r="AE5" s="838"/>
      <c r="AF5" s="838"/>
      <c r="AG5" s="838"/>
      <c r="AH5" s="838"/>
      <c r="AI5" s="838"/>
      <c r="AJ5" s="838"/>
      <c r="AK5" s="854"/>
      <c r="AL5" s="854"/>
      <c r="AM5" s="854"/>
      <c r="AN5" s="854"/>
      <c r="AO5" s="854"/>
      <c r="AP5" s="854"/>
      <c r="AQ5" s="854"/>
      <c r="AR5" s="854"/>
      <c r="AS5" s="854"/>
      <c r="AT5" s="854"/>
      <c r="AU5" s="854"/>
      <c r="AV5" s="854"/>
      <c r="AW5" s="854"/>
      <c r="AX5" s="854"/>
      <c r="AY5" s="854"/>
      <c r="AZ5" s="856"/>
      <c r="BA5" s="856"/>
      <c r="BB5" s="856"/>
      <c r="BC5" s="856"/>
      <c r="BD5" s="856"/>
      <c r="BE5" s="856"/>
      <c r="BF5" s="856"/>
      <c r="BG5" s="858"/>
      <c r="BH5" s="858"/>
      <c r="BI5" s="858"/>
      <c r="BJ5" s="858"/>
      <c r="BK5" s="858"/>
      <c r="BL5" s="858"/>
      <c r="BM5" s="858"/>
      <c r="BN5" s="858"/>
      <c r="BO5" s="838"/>
      <c r="BP5" s="838"/>
      <c r="BQ5" s="838"/>
      <c r="BR5" s="139"/>
      <c r="BS5" s="139"/>
      <c r="BT5" s="139"/>
      <c r="BU5" s="139"/>
      <c r="BV5" s="139"/>
      <c r="BW5" s="859"/>
      <c r="BX5" s="859"/>
      <c r="BY5" s="859"/>
      <c r="BZ5" s="859"/>
      <c r="CA5" s="859"/>
      <c r="CB5" s="858"/>
      <c r="CC5" s="858"/>
      <c r="CD5" s="858"/>
      <c r="CE5" s="858"/>
      <c r="CF5" s="858"/>
      <c r="CG5" s="858"/>
      <c r="CH5" s="858"/>
      <c r="CI5" s="858"/>
      <c r="CJ5" s="858"/>
      <c r="CK5" s="858"/>
      <c r="CL5" s="858"/>
      <c r="CM5" s="858"/>
      <c r="CN5" s="858"/>
      <c r="CO5" s="858"/>
      <c r="CP5" s="858"/>
      <c r="CQ5" s="858"/>
      <c r="CR5" s="858"/>
      <c r="CS5" s="858"/>
      <c r="CT5" s="858"/>
      <c r="CU5" s="838"/>
      <c r="CV5" s="838"/>
      <c r="CW5" s="838"/>
      <c r="CX5" s="838"/>
      <c r="CY5" s="838"/>
      <c r="CZ5" s="838"/>
      <c r="DA5" s="838"/>
      <c r="DB5" s="838"/>
      <c r="DC5" s="838"/>
      <c r="DD5" s="838"/>
      <c r="DE5" s="838"/>
      <c r="DF5" s="858"/>
      <c r="DG5" s="858"/>
      <c r="DH5" s="858"/>
      <c r="DI5" s="858"/>
      <c r="DJ5" s="858"/>
      <c r="DK5" s="858"/>
      <c r="DL5" s="858"/>
      <c r="DM5" s="858"/>
      <c r="DN5" s="858"/>
      <c r="DO5" s="858"/>
      <c r="DP5" s="858"/>
      <c r="DQ5" s="858"/>
      <c r="DR5" s="858"/>
      <c r="DS5" s="858"/>
      <c r="DT5" s="858"/>
      <c r="DW5" s="609"/>
      <c r="DX5" s="609"/>
      <c r="DY5" s="609"/>
      <c r="DZ5" s="609"/>
      <c r="EA5" s="609"/>
      <c r="EB5" s="609"/>
      <c r="EC5" s="609"/>
      <c r="ED5" s="609"/>
      <c r="EE5" s="609"/>
      <c r="EF5" s="609"/>
      <c r="EG5" s="609"/>
    </row>
    <row r="6" spans="1:137" s="592" customFormat="1" ht="11.25" customHeight="1">
      <c r="B6" s="838"/>
      <c r="C6" s="838"/>
      <c r="D6" s="838"/>
      <c r="E6" s="838"/>
      <c r="F6" s="838"/>
      <c r="G6" s="838"/>
      <c r="H6" s="838"/>
      <c r="I6" s="850"/>
      <c r="J6" s="853" t="str">
        <f>'入力表(工事・業務）'!E7</f>
        <v>○○○○○○○○工事</v>
      </c>
      <c r="K6" s="853"/>
      <c r="L6" s="853"/>
      <c r="M6" s="853"/>
      <c r="N6" s="853"/>
      <c r="O6" s="853"/>
      <c r="P6" s="853"/>
      <c r="Q6" s="853"/>
      <c r="R6" s="853"/>
      <c r="S6" s="853"/>
      <c r="T6" s="853"/>
      <c r="U6" s="853"/>
      <c r="V6" s="853"/>
      <c r="W6" s="853"/>
      <c r="X6" s="853"/>
      <c r="Y6" s="853"/>
      <c r="Z6" s="853"/>
      <c r="AA6" s="853"/>
      <c r="AB6" s="853"/>
      <c r="AC6" s="838"/>
      <c r="AD6" s="838"/>
      <c r="AE6" s="838"/>
      <c r="AF6" s="838"/>
      <c r="AG6" s="838"/>
      <c r="AH6" s="838"/>
      <c r="AI6" s="838"/>
      <c r="AJ6" s="838"/>
      <c r="AK6" s="854"/>
      <c r="AL6" s="854"/>
      <c r="AM6" s="854"/>
      <c r="AN6" s="854"/>
      <c r="AO6" s="854"/>
      <c r="AP6" s="854"/>
      <c r="AQ6" s="854"/>
      <c r="AR6" s="854"/>
      <c r="AS6" s="854"/>
      <c r="AT6" s="854"/>
      <c r="AU6" s="854"/>
      <c r="AV6" s="854"/>
      <c r="AW6" s="854"/>
      <c r="AX6" s="854"/>
      <c r="AY6" s="854"/>
      <c r="AZ6" s="856"/>
      <c r="BA6" s="856"/>
      <c r="BB6" s="856"/>
      <c r="BC6" s="856"/>
      <c r="BD6" s="856"/>
      <c r="BE6" s="856"/>
      <c r="BF6" s="856"/>
      <c r="BG6" s="858"/>
      <c r="BH6" s="858"/>
      <c r="BI6" s="858"/>
      <c r="BJ6" s="858"/>
      <c r="BK6" s="858"/>
      <c r="BL6" s="858"/>
      <c r="BM6" s="858"/>
      <c r="BN6" s="858"/>
      <c r="BO6" s="838"/>
      <c r="BP6" s="838"/>
      <c r="BQ6" s="838"/>
      <c r="BR6" s="140" t="s">
        <v>113</v>
      </c>
      <c r="BS6" s="140"/>
      <c r="BT6" s="140"/>
      <c r="BU6" s="140"/>
      <c r="BV6" s="140"/>
      <c r="BW6" s="859"/>
      <c r="BX6" s="859"/>
      <c r="BY6" s="859"/>
      <c r="BZ6" s="859"/>
      <c r="CA6" s="859"/>
      <c r="CB6" s="858"/>
      <c r="CC6" s="858"/>
      <c r="CD6" s="858"/>
      <c r="CE6" s="858"/>
      <c r="CF6" s="858"/>
      <c r="CG6" s="858"/>
      <c r="CH6" s="858"/>
      <c r="CI6" s="858"/>
      <c r="CJ6" s="858"/>
      <c r="CK6" s="858"/>
      <c r="CL6" s="858"/>
      <c r="CM6" s="858"/>
      <c r="CN6" s="858"/>
      <c r="CO6" s="858"/>
      <c r="CP6" s="858"/>
      <c r="CQ6" s="858"/>
      <c r="CR6" s="858"/>
      <c r="CS6" s="858"/>
      <c r="CT6" s="858"/>
      <c r="CU6" s="838"/>
      <c r="CV6" s="838"/>
      <c r="CW6" s="838"/>
      <c r="CX6" s="838"/>
      <c r="CY6" s="838"/>
      <c r="CZ6" s="838"/>
      <c r="DA6" s="838"/>
      <c r="DB6" s="838"/>
      <c r="DC6" s="838"/>
      <c r="DD6" s="838"/>
      <c r="DE6" s="838"/>
      <c r="DF6" s="858"/>
      <c r="DG6" s="858"/>
      <c r="DH6" s="858"/>
      <c r="DI6" s="858"/>
      <c r="DJ6" s="858"/>
      <c r="DK6" s="858"/>
      <c r="DL6" s="858"/>
      <c r="DM6" s="858"/>
      <c r="DN6" s="858"/>
      <c r="DO6" s="858"/>
      <c r="DP6" s="858"/>
      <c r="DQ6" s="858"/>
      <c r="DR6" s="858"/>
      <c r="DS6" s="858"/>
      <c r="DT6" s="858"/>
      <c r="DW6" s="609"/>
      <c r="DX6" s="609"/>
      <c r="DY6" s="609"/>
      <c r="DZ6" s="609"/>
      <c r="EA6" s="609"/>
      <c r="EB6" s="609"/>
      <c r="EC6" s="609"/>
      <c r="ED6" s="609"/>
      <c r="EE6" s="609"/>
      <c r="EF6" s="609"/>
      <c r="EG6" s="609"/>
    </row>
    <row r="7" spans="1:137" s="592" customFormat="1" ht="11.25" customHeight="1">
      <c r="B7" s="838"/>
      <c r="C7" s="838"/>
      <c r="D7" s="838"/>
      <c r="E7" s="838"/>
      <c r="F7" s="838"/>
      <c r="G7" s="838"/>
      <c r="H7" s="838"/>
      <c r="I7" s="851"/>
      <c r="J7" s="853"/>
      <c r="K7" s="853"/>
      <c r="L7" s="853"/>
      <c r="M7" s="853"/>
      <c r="N7" s="853"/>
      <c r="O7" s="853"/>
      <c r="P7" s="853"/>
      <c r="Q7" s="853"/>
      <c r="R7" s="853"/>
      <c r="S7" s="853"/>
      <c r="T7" s="853"/>
      <c r="U7" s="853"/>
      <c r="V7" s="853"/>
      <c r="W7" s="853"/>
      <c r="X7" s="853"/>
      <c r="Y7" s="853"/>
      <c r="Z7" s="853"/>
      <c r="AA7" s="853"/>
      <c r="AB7" s="853"/>
      <c r="AC7" s="838"/>
      <c r="AD7" s="838"/>
      <c r="AE7" s="838"/>
      <c r="AF7" s="838"/>
      <c r="AG7" s="838"/>
      <c r="AH7" s="838"/>
      <c r="AI7" s="838"/>
      <c r="AJ7" s="838"/>
      <c r="AK7" s="854"/>
      <c r="AL7" s="854"/>
      <c r="AM7" s="854"/>
      <c r="AN7" s="854"/>
      <c r="AO7" s="854"/>
      <c r="AP7" s="854"/>
      <c r="AQ7" s="854"/>
      <c r="AR7" s="854"/>
      <c r="AS7" s="854"/>
      <c r="AT7" s="854"/>
      <c r="AU7" s="854"/>
      <c r="AV7" s="854"/>
      <c r="AW7" s="854"/>
      <c r="AX7" s="854"/>
      <c r="AY7" s="854"/>
      <c r="AZ7" s="856"/>
      <c r="BA7" s="856"/>
      <c r="BB7" s="856"/>
      <c r="BC7" s="856"/>
      <c r="BD7" s="856"/>
      <c r="BE7" s="856"/>
      <c r="BF7" s="856"/>
      <c r="BG7" s="858"/>
      <c r="BH7" s="858"/>
      <c r="BI7" s="858"/>
      <c r="BJ7" s="858"/>
      <c r="BK7" s="858"/>
      <c r="BL7" s="858"/>
      <c r="BM7" s="858"/>
      <c r="BN7" s="858"/>
      <c r="BO7" s="838"/>
      <c r="BP7" s="838"/>
      <c r="BQ7" s="838"/>
      <c r="BR7" s="140"/>
      <c r="BS7" s="140"/>
      <c r="BT7" s="140"/>
      <c r="BU7" s="140"/>
      <c r="BV7" s="140"/>
      <c r="BW7" s="859"/>
      <c r="BX7" s="859"/>
      <c r="BY7" s="859"/>
      <c r="BZ7" s="859"/>
      <c r="CA7" s="859"/>
      <c r="CB7" s="858"/>
      <c r="CC7" s="858"/>
      <c r="CD7" s="858"/>
      <c r="CE7" s="858"/>
      <c r="CF7" s="858"/>
      <c r="CG7" s="858"/>
      <c r="CH7" s="858"/>
      <c r="CI7" s="858"/>
      <c r="CJ7" s="858"/>
      <c r="CK7" s="858"/>
      <c r="CL7" s="858"/>
      <c r="CM7" s="858"/>
      <c r="CN7" s="858"/>
      <c r="CO7" s="858"/>
      <c r="CP7" s="858"/>
      <c r="CQ7" s="858"/>
      <c r="CR7" s="858"/>
      <c r="CS7" s="858"/>
      <c r="CT7" s="858"/>
      <c r="CU7" s="838"/>
      <c r="CV7" s="838"/>
      <c r="CW7" s="838"/>
      <c r="CX7" s="838"/>
      <c r="CY7" s="838"/>
      <c r="CZ7" s="838"/>
      <c r="DA7" s="838"/>
      <c r="DB7" s="838"/>
      <c r="DC7" s="838"/>
      <c r="DD7" s="838"/>
      <c r="DE7" s="838"/>
      <c r="DF7" s="858"/>
      <c r="DG7" s="858"/>
      <c r="DH7" s="858"/>
      <c r="DI7" s="858"/>
      <c r="DJ7" s="858"/>
      <c r="DK7" s="858"/>
      <c r="DL7" s="858"/>
      <c r="DM7" s="858"/>
      <c r="DN7" s="858"/>
      <c r="DO7" s="858"/>
      <c r="DP7" s="858"/>
      <c r="DQ7" s="858"/>
      <c r="DR7" s="858"/>
      <c r="DS7" s="858"/>
      <c r="DT7" s="858"/>
      <c r="DW7" s="609"/>
      <c r="DX7" s="609"/>
      <c r="DY7" s="609"/>
      <c r="DZ7" s="609"/>
      <c r="EA7" s="609"/>
      <c r="EB7" s="609"/>
      <c r="EC7" s="609"/>
      <c r="ED7" s="609"/>
      <c r="EE7" s="609"/>
      <c r="EF7" s="609"/>
      <c r="EG7" s="609"/>
    </row>
    <row r="8" spans="1:137" ht="11.25" customHeight="1">
      <c r="A8" s="592"/>
      <c r="B8" s="839"/>
      <c r="C8" s="844"/>
      <c r="D8" s="844"/>
      <c r="E8" s="844"/>
      <c r="F8" s="844"/>
      <c r="G8" s="844"/>
      <c r="H8" s="844"/>
      <c r="I8" s="844"/>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J8" s="844"/>
      <c r="AK8" s="844"/>
      <c r="AL8" s="844"/>
      <c r="AM8" s="844"/>
      <c r="AN8" s="844"/>
      <c r="AO8" s="844"/>
      <c r="AP8" s="844"/>
      <c r="AQ8" s="844"/>
      <c r="AR8" s="844"/>
      <c r="AS8" s="844"/>
      <c r="AT8" s="844"/>
      <c r="AU8" s="844"/>
      <c r="AV8" s="844"/>
      <c r="AW8" s="844"/>
      <c r="AX8" s="844"/>
      <c r="AY8" s="844"/>
      <c r="AZ8" s="844"/>
      <c r="BA8" s="844"/>
      <c r="BB8" s="844"/>
      <c r="BC8" s="844"/>
      <c r="BD8" s="844"/>
      <c r="BE8" s="844"/>
      <c r="BF8" s="844"/>
      <c r="BG8" s="844"/>
      <c r="BH8" s="844"/>
      <c r="BI8" s="844"/>
      <c r="BJ8" s="844"/>
      <c r="BK8" s="844"/>
      <c r="BL8" s="844"/>
      <c r="BM8" s="844"/>
      <c r="BN8" s="844"/>
      <c r="BO8" s="844"/>
      <c r="BP8" s="844"/>
      <c r="BQ8" s="844"/>
      <c r="BR8" s="844"/>
      <c r="BS8" s="844"/>
      <c r="BT8" s="844"/>
      <c r="BU8" s="844"/>
      <c r="BV8" s="844"/>
      <c r="BW8" s="844"/>
      <c r="BX8" s="844"/>
      <c r="BY8" s="844"/>
      <c r="BZ8" s="844"/>
      <c r="CA8" s="844"/>
      <c r="CB8" s="844"/>
      <c r="CC8" s="844"/>
      <c r="CD8" s="844"/>
      <c r="CE8" s="844"/>
      <c r="CF8" s="844"/>
      <c r="CG8" s="844"/>
      <c r="CH8" s="844"/>
      <c r="CI8" s="844"/>
      <c r="CJ8" s="844"/>
      <c r="CK8" s="844"/>
      <c r="CL8" s="844"/>
      <c r="CM8" s="844"/>
      <c r="CN8" s="844"/>
      <c r="CO8" s="844"/>
      <c r="CP8" s="844"/>
      <c r="CQ8" s="844"/>
      <c r="CR8" s="844"/>
      <c r="CS8" s="844"/>
      <c r="CT8" s="844"/>
      <c r="CU8" s="861" t="s">
        <v>537</v>
      </c>
      <c r="CV8" s="861"/>
      <c r="CW8" s="861"/>
      <c r="CX8" s="861"/>
      <c r="CY8" s="861"/>
      <c r="CZ8" s="861"/>
      <c r="DA8" s="861"/>
      <c r="DB8" s="861"/>
      <c r="DC8" s="863" t="str">
        <f>'入力表(工事・業務）'!E12</f>
        <v>令和７年６月２日</v>
      </c>
      <c r="DD8" s="863"/>
      <c r="DE8" s="863"/>
      <c r="DF8" s="863"/>
      <c r="DG8" s="863"/>
      <c r="DH8" s="863"/>
      <c r="DI8" s="863"/>
      <c r="DJ8" s="863"/>
      <c r="DK8" s="868" t="s">
        <v>539</v>
      </c>
      <c r="DL8" s="868"/>
      <c r="DM8" s="870" t="str">
        <f>'入力表(工事・業務）'!E13</f>
        <v>令和８年３月31日</v>
      </c>
      <c r="DN8" s="870"/>
      <c r="DO8" s="870"/>
      <c r="DP8" s="870"/>
      <c r="DQ8" s="870"/>
      <c r="DR8" s="870"/>
      <c r="DS8" s="870"/>
      <c r="DT8" s="870"/>
    </row>
    <row r="9" spans="1:137" ht="11.25" customHeight="1">
      <c r="A9" s="592"/>
      <c r="B9" s="840"/>
      <c r="C9" s="845" t="s">
        <v>540</v>
      </c>
      <c r="D9" s="845"/>
      <c r="E9" s="845"/>
      <c r="F9" s="845"/>
      <c r="G9" s="845"/>
      <c r="H9" s="845"/>
      <c r="I9" s="845"/>
      <c r="J9" s="446"/>
      <c r="K9" s="446"/>
      <c r="L9" s="446"/>
      <c r="M9" s="446"/>
      <c r="N9" s="446"/>
      <c r="O9" s="446"/>
      <c r="P9" s="446"/>
      <c r="Q9" s="446"/>
      <c r="R9" s="446"/>
      <c r="S9" s="446"/>
      <c r="T9" s="446"/>
      <c r="U9" s="446"/>
      <c r="V9" s="446"/>
      <c r="W9" s="446"/>
      <c r="X9" s="446"/>
      <c r="Y9" s="446"/>
      <c r="Z9" s="446"/>
      <c r="AA9" s="446"/>
      <c r="AB9" s="446"/>
      <c r="AC9" s="446"/>
      <c r="AD9" s="446"/>
      <c r="AE9" s="446"/>
      <c r="AF9" s="446"/>
      <c r="AG9" s="446"/>
      <c r="AH9" s="446"/>
      <c r="AI9" s="446"/>
      <c r="AJ9" s="446"/>
      <c r="AK9" s="446"/>
      <c r="AL9" s="446"/>
      <c r="AM9" s="446"/>
      <c r="AN9" s="446"/>
      <c r="AO9" s="446"/>
      <c r="AP9" s="446"/>
      <c r="AQ9" s="446"/>
      <c r="AR9" s="446"/>
      <c r="AS9" s="446"/>
      <c r="AT9" s="446"/>
      <c r="AU9" s="446"/>
      <c r="AV9" s="446"/>
      <c r="AW9" s="446"/>
      <c r="AX9" s="446"/>
      <c r="AY9" s="446"/>
      <c r="AZ9" s="446"/>
      <c r="BA9" s="446"/>
      <c r="BB9" s="446"/>
      <c r="BC9" s="446"/>
      <c r="BD9" s="446"/>
      <c r="BE9" s="446"/>
      <c r="BF9" s="446"/>
      <c r="BG9" s="446"/>
      <c r="BH9" s="446"/>
      <c r="BI9" s="446"/>
      <c r="BJ9" s="446"/>
      <c r="BK9" s="446"/>
      <c r="BL9" s="446"/>
      <c r="BM9" s="446"/>
      <c r="BN9" s="446"/>
      <c r="BO9" s="446"/>
      <c r="BP9" s="446"/>
      <c r="BQ9" s="446"/>
      <c r="BR9" s="446"/>
      <c r="BS9" s="446"/>
      <c r="BT9" s="446"/>
      <c r="BU9" s="446"/>
      <c r="BV9" s="446"/>
      <c r="BW9" s="446"/>
      <c r="BX9" s="446"/>
      <c r="BY9" s="446"/>
      <c r="BZ9" s="446"/>
      <c r="CA9" s="446"/>
      <c r="CB9" s="446"/>
      <c r="CC9" s="446"/>
      <c r="CD9" s="446"/>
      <c r="CE9" s="446"/>
      <c r="CF9" s="446"/>
      <c r="CG9" s="446"/>
      <c r="CH9" s="446"/>
      <c r="CI9" s="446"/>
      <c r="CJ9" s="446"/>
      <c r="CK9" s="446"/>
      <c r="CL9" s="446"/>
      <c r="CM9" s="446"/>
      <c r="CN9" s="446"/>
      <c r="CO9" s="446"/>
      <c r="CP9" s="446"/>
      <c r="CQ9" s="446"/>
      <c r="CR9" s="446"/>
      <c r="CS9" s="446"/>
      <c r="CT9" s="446"/>
      <c r="CU9" s="861"/>
      <c r="CV9" s="861"/>
      <c r="CW9" s="861"/>
      <c r="CX9" s="861"/>
      <c r="CY9" s="861"/>
      <c r="CZ9" s="861"/>
      <c r="DA9" s="861"/>
      <c r="DB9" s="861"/>
      <c r="DC9" s="863"/>
      <c r="DD9" s="863"/>
      <c r="DE9" s="863"/>
      <c r="DF9" s="863"/>
      <c r="DG9" s="863"/>
      <c r="DH9" s="863"/>
      <c r="DI9" s="863"/>
      <c r="DJ9" s="863"/>
      <c r="DK9" s="868"/>
      <c r="DL9" s="868"/>
      <c r="DM9" s="870"/>
      <c r="DN9" s="870"/>
      <c r="DO9" s="870"/>
      <c r="DP9" s="870"/>
      <c r="DQ9" s="870"/>
      <c r="DR9" s="870"/>
      <c r="DS9" s="870"/>
      <c r="DT9" s="870"/>
      <c r="DY9" s="701" t="s">
        <v>198</v>
      </c>
    </row>
    <row r="10" spans="1:137" ht="11.25" customHeight="1">
      <c r="A10" s="592"/>
      <c r="B10" s="840"/>
      <c r="C10" s="845"/>
      <c r="D10" s="845"/>
      <c r="E10" s="845"/>
      <c r="F10" s="845"/>
      <c r="G10" s="845"/>
      <c r="H10" s="845"/>
      <c r="I10" s="845"/>
      <c r="J10" s="446"/>
      <c r="K10" s="446"/>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861"/>
      <c r="CV10" s="861"/>
      <c r="CW10" s="861"/>
      <c r="CX10" s="861"/>
      <c r="CY10" s="861"/>
      <c r="CZ10" s="861"/>
      <c r="DA10" s="861"/>
      <c r="DB10" s="861"/>
      <c r="DC10" s="863"/>
      <c r="DD10" s="863"/>
      <c r="DE10" s="863"/>
      <c r="DF10" s="863"/>
      <c r="DG10" s="863"/>
      <c r="DH10" s="863"/>
      <c r="DI10" s="863"/>
      <c r="DJ10" s="863"/>
      <c r="DK10" s="868"/>
      <c r="DL10" s="868"/>
      <c r="DM10" s="870"/>
      <c r="DN10" s="870"/>
      <c r="DO10" s="870"/>
      <c r="DP10" s="870"/>
      <c r="DQ10" s="870"/>
      <c r="DR10" s="870"/>
      <c r="DS10" s="870"/>
      <c r="DT10" s="870"/>
      <c r="DY10" s="701"/>
    </row>
    <row r="11" spans="1:137" ht="11.25" customHeight="1">
      <c r="A11" s="592"/>
      <c r="B11" s="840"/>
      <c r="C11" s="446"/>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861" t="s">
        <v>183</v>
      </c>
      <c r="CV11" s="861"/>
      <c r="CW11" s="861"/>
      <c r="CX11" s="861"/>
      <c r="CY11" s="861"/>
      <c r="CZ11" s="861"/>
      <c r="DA11" s="861"/>
      <c r="DB11" s="861"/>
      <c r="DC11" s="864"/>
      <c r="DD11" s="864"/>
      <c r="DE11" s="864"/>
      <c r="DF11" s="864"/>
      <c r="DG11" s="864"/>
      <c r="DH11" s="864"/>
      <c r="DI11" s="864"/>
      <c r="DJ11" s="864"/>
      <c r="DK11" s="864"/>
      <c r="DL11" s="864"/>
      <c r="DM11" s="864"/>
      <c r="DN11" s="864"/>
      <c r="DO11" s="864"/>
      <c r="DP11" s="864"/>
      <c r="DQ11" s="864"/>
      <c r="DR11" s="864"/>
      <c r="DS11" s="864"/>
      <c r="DT11" s="864"/>
      <c r="DY11" s="701"/>
    </row>
    <row r="12" spans="1:137" ht="11.25" customHeight="1">
      <c r="A12" s="592"/>
      <c r="B12" s="840"/>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861"/>
      <c r="CV12" s="861"/>
      <c r="CW12" s="861"/>
      <c r="CX12" s="861"/>
      <c r="CY12" s="861"/>
      <c r="CZ12" s="861"/>
      <c r="DA12" s="861"/>
      <c r="DB12" s="861"/>
      <c r="DC12" s="864"/>
      <c r="DD12" s="864"/>
      <c r="DE12" s="864"/>
      <c r="DF12" s="864"/>
      <c r="DG12" s="864"/>
      <c r="DH12" s="864"/>
      <c r="DI12" s="864"/>
      <c r="DJ12" s="864"/>
      <c r="DK12" s="864"/>
      <c r="DL12" s="864"/>
      <c r="DM12" s="864"/>
      <c r="DN12" s="864"/>
      <c r="DO12" s="864"/>
      <c r="DP12" s="864"/>
      <c r="DQ12" s="864"/>
      <c r="DR12" s="864"/>
      <c r="DS12" s="864"/>
      <c r="DT12" s="864"/>
    </row>
    <row r="13" spans="1:137" ht="11.25" customHeight="1">
      <c r="A13" s="592"/>
      <c r="B13" s="840"/>
      <c r="C13" s="446"/>
      <c r="D13" s="446"/>
      <c r="E13" s="446"/>
      <c r="F13" s="446"/>
      <c r="G13" s="446"/>
      <c r="H13" s="446"/>
      <c r="I13" s="446"/>
      <c r="J13" s="446"/>
      <c r="K13" s="446"/>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861"/>
      <c r="CV13" s="861"/>
      <c r="CW13" s="861"/>
      <c r="CX13" s="861"/>
      <c r="CY13" s="861"/>
      <c r="CZ13" s="861"/>
      <c r="DA13" s="861"/>
      <c r="DB13" s="861"/>
      <c r="DC13" s="864"/>
      <c r="DD13" s="864"/>
      <c r="DE13" s="864"/>
      <c r="DF13" s="864"/>
      <c r="DG13" s="864"/>
      <c r="DH13" s="864"/>
      <c r="DI13" s="864"/>
      <c r="DJ13" s="864"/>
      <c r="DK13" s="864"/>
      <c r="DL13" s="864"/>
      <c r="DM13" s="864"/>
      <c r="DN13" s="864"/>
      <c r="DO13" s="864"/>
      <c r="DP13" s="864"/>
      <c r="DQ13" s="864"/>
      <c r="DR13" s="864"/>
      <c r="DS13" s="864"/>
      <c r="DT13" s="864"/>
    </row>
    <row r="14" spans="1:137" ht="11.25" customHeight="1">
      <c r="A14" s="592"/>
      <c r="B14" s="840"/>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861" t="s">
        <v>541</v>
      </c>
      <c r="CV14" s="861"/>
      <c r="CW14" s="861"/>
      <c r="CX14" s="861"/>
      <c r="CY14" s="861"/>
      <c r="CZ14" s="861"/>
      <c r="DA14" s="861"/>
      <c r="DB14" s="861"/>
      <c r="DC14" s="315"/>
      <c r="DD14" s="315"/>
      <c r="DE14" s="315"/>
      <c r="DF14" s="315"/>
      <c r="DG14" s="315"/>
      <c r="DH14" s="315"/>
      <c r="DI14" s="315"/>
      <c r="DJ14" s="315"/>
      <c r="DK14" s="315"/>
      <c r="DL14" s="315"/>
      <c r="DM14" s="315"/>
      <c r="DN14" s="315"/>
      <c r="DO14" s="315"/>
      <c r="DP14" s="315"/>
      <c r="DQ14" s="315"/>
      <c r="DR14" s="872"/>
      <c r="DS14" s="872"/>
      <c r="DT14" s="872"/>
    </row>
    <row r="15" spans="1:137" ht="11.25" customHeight="1">
      <c r="A15" s="592"/>
      <c r="B15" s="840"/>
      <c r="C15" s="446"/>
      <c r="D15" s="446"/>
      <c r="E15" s="446"/>
      <c r="F15" s="446"/>
      <c r="G15" s="446"/>
      <c r="H15" s="446"/>
      <c r="I15" s="446"/>
      <c r="J15" s="446"/>
      <c r="K15" s="446"/>
      <c r="L15" s="446"/>
      <c r="M15" s="446"/>
      <c r="N15" s="446"/>
      <c r="O15" s="446"/>
      <c r="P15" s="446"/>
      <c r="Q15" s="446"/>
      <c r="R15" s="446"/>
      <c r="S15" s="446"/>
      <c r="T15" s="446"/>
      <c r="U15" s="446"/>
      <c r="V15" s="446"/>
      <c r="W15" s="446"/>
      <c r="X15" s="446"/>
      <c r="Y15" s="446"/>
      <c r="Z15" s="446"/>
      <c r="AA15" s="446"/>
      <c r="AB15" s="446"/>
      <c r="AC15" s="446"/>
      <c r="AD15" s="446"/>
      <c r="AE15" s="446"/>
      <c r="AF15" s="446"/>
      <c r="AG15" s="446"/>
      <c r="AH15" s="446"/>
      <c r="AI15" s="446"/>
      <c r="AJ15" s="446"/>
      <c r="AK15" s="446"/>
      <c r="AL15" s="446"/>
      <c r="AM15" s="446"/>
      <c r="AN15" s="446"/>
      <c r="AO15" s="446"/>
      <c r="AP15" s="446"/>
      <c r="AQ15" s="446"/>
      <c r="AR15" s="446"/>
      <c r="AS15" s="446"/>
      <c r="AT15" s="446"/>
      <c r="AU15" s="446"/>
      <c r="AV15" s="446"/>
      <c r="AW15" s="446"/>
      <c r="AX15" s="446"/>
      <c r="AY15" s="446"/>
      <c r="AZ15" s="446"/>
      <c r="BA15" s="446"/>
      <c r="BB15" s="446"/>
      <c r="BC15" s="446"/>
      <c r="BD15" s="446"/>
      <c r="BE15" s="446"/>
      <c r="BF15" s="446"/>
      <c r="BG15" s="446"/>
      <c r="BH15" s="446"/>
      <c r="BI15" s="446"/>
      <c r="BJ15" s="446"/>
      <c r="BK15" s="446"/>
      <c r="BL15" s="446"/>
      <c r="BM15" s="446"/>
      <c r="BN15" s="446"/>
      <c r="BO15" s="446"/>
      <c r="BP15" s="446"/>
      <c r="BQ15" s="446"/>
      <c r="BR15" s="446"/>
      <c r="BS15" s="446"/>
      <c r="BT15" s="446"/>
      <c r="BU15" s="446"/>
      <c r="BV15" s="446"/>
      <c r="BW15" s="446"/>
      <c r="BX15" s="446"/>
      <c r="BY15" s="446"/>
      <c r="BZ15" s="446"/>
      <c r="CA15" s="446"/>
      <c r="CB15" s="446"/>
      <c r="CC15" s="446"/>
      <c r="CD15" s="446"/>
      <c r="CE15" s="446"/>
      <c r="CF15" s="446"/>
      <c r="CG15" s="446"/>
      <c r="CH15" s="446"/>
      <c r="CI15" s="446"/>
      <c r="CJ15" s="446"/>
      <c r="CK15" s="446"/>
      <c r="CL15" s="446"/>
      <c r="CM15" s="446"/>
      <c r="CN15" s="446"/>
      <c r="CO15" s="446"/>
      <c r="CP15" s="446"/>
      <c r="CQ15" s="446"/>
      <c r="CR15" s="446"/>
      <c r="CS15" s="446"/>
      <c r="CT15" s="446"/>
      <c r="CU15" s="861"/>
      <c r="CV15" s="861"/>
      <c r="CW15" s="861"/>
      <c r="CX15" s="861"/>
      <c r="CY15" s="861"/>
      <c r="CZ15" s="861"/>
      <c r="DA15" s="861"/>
      <c r="DB15" s="861"/>
      <c r="DC15" s="315"/>
      <c r="DD15" s="315"/>
      <c r="DE15" s="315"/>
      <c r="DF15" s="315"/>
      <c r="DG15" s="315"/>
      <c r="DH15" s="315"/>
      <c r="DI15" s="315"/>
      <c r="DJ15" s="315"/>
      <c r="DK15" s="315"/>
      <c r="DL15" s="315"/>
      <c r="DM15" s="315"/>
      <c r="DN15" s="315"/>
      <c r="DO15" s="315"/>
      <c r="DP15" s="315"/>
      <c r="DQ15" s="315"/>
      <c r="DR15" s="872"/>
      <c r="DS15" s="872"/>
      <c r="DT15" s="872"/>
    </row>
    <row r="16" spans="1:137" ht="11.25" customHeight="1">
      <c r="A16" s="592"/>
      <c r="B16" s="840"/>
      <c r="C16" s="446"/>
      <c r="D16" s="446"/>
      <c r="E16" s="446"/>
      <c r="F16" s="446"/>
      <c r="G16" s="446"/>
      <c r="H16" s="446"/>
      <c r="I16" s="446"/>
      <c r="J16" s="446"/>
      <c r="K16" s="446"/>
      <c r="L16" s="446"/>
      <c r="M16" s="446"/>
      <c r="N16" s="446"/>
      <c r="O16" s="446"/>
      <c r="P16" s="446"/>
      <c r="Q16" s="446"/>
      <c r="R16" s="446"/>
      <c r="S16" s="446"/>
      <c r="T16" s="446"/>
      <c r="U16" s="446"/>
      <c r="V16" s="446"/>
      <c r="W16" s="446"/>
      <c r="X16" s="446"/>
      <c r="Y16" s="446"/>
      <c r="Z16" s="446"/>
      <c r="AA16" s="446"/>
      <c r="AB16" s="446"/>
      <c r="AC16" s="446"/>
      <c r="AD16" s="446"/>
      <c r="AE16" s="446"/>
      <c r="AF16" s="446"/>
      <c r="AG16" s="446"/>
      <c r="AH16" s="446"/>
      <c r="AI16" s="446"/>
      <c r="AJ16" s="446"/>
      <c r="AK16" s="446"/>
      <c r="AL16" s="446"/>
      <c r="AM16" s="446"/>
      <c r="AN16" s="446"/>
      <c r="AO16" s="446"/>
      <c r="AP16" s="446"/>
      <c r="AQ16" s="446"/>
      <c r="AR16" s="446"/>
      <c r="AS16" s="446"/>
      <c r="AT16" s="446"/>
      <c r="AU16" s="446"/>
      <c r="AV16" s="446"/>
      <c r="AW16" s="446"/>
      <c r="AX16" s="446"/>
      <c r="AY16" s="446"/>
      <c r="AZ16" s="446"/>
      <c r="BA16" s="446"/>
      <c r="BB16" s="446"/>
      <c r="BC16" s="446"/>
      <c r="BD16" s="446"/>
      <c r="BE16" s="446"/>
      <c r="BF16" s="446"/>
      <c r="BG16" s="446"/>
      <c r="BH16" s="446"/>
      <c r="BI16" s="446"/>
      <c r="BJ16" s="446"/>
      <c r="BK16" s="446"/>
      <c r="BL16" s="446"/>
      <c r="BM16" s="446"/>
      <c r="BN16" s="446"/>
      <c r="BO16" s="446"/>
      <c r="BP16" s="446"/>
      <c r="BQ16" s="446"/>
      <c r="BR16" s="446"/>
      <c r="BS16" s="446"/>
      <c r="BT16" s="446"/>
      <c r="BU16" s="446"/>
      <c r="BV16" s="446"/>
      <c r="BW16" s="446"/>
      <c r="BX16" s="446"/>
      <c r="BY16" s="446"/>
      <c r="BZ16" s="446"/>
      <c r="CA16" s="446"/>
      <c r="CB16" s="446"/>
      <c r="CC16" s="446"/>
      <c r="CD16" s="446"/>
      <c r="CE16" s="446"/>
      <c r="CF16" s="446"/>
      <c r="CG16" s="446"/>
      <c r="CH16" s="446"/>
      <c r="CI16" s="446"/>
      <c r="CJ16" s="446"/>
      <c r="CK16" s="446"/>
      <c r="CL16" s="446"/>
      <c r="CM16" s="446"/>
      <c r="CN16" s="446"/>
      <c r="CO16" s="446"/>
      <c r="CP16" s="446"/>
      <c r="CQ16" s="446"/>
      <c r="CR16" s="446"/>
      <c r="CS16" s="446"/>
      <c r="CT16" s="446"/>
      <c r="CU16" s="861"/>
      <c r="CV16" s="861"/>
      <c r="CW16" s="861"/>
      <c r="CX16" s="861"/>
      <c r="CY16" s="861"/>
      <c r="CZ16" s="861"/>
      <c r="DA16" s="861"/>
      <c r="DB16" s="861"/>
      <c r="DC16" s="315"/>
      <c r="DD16" s="315"/>
      <c r="DE16" s="315"/>
      <c r="DF16" s="315"/>
      <c r="DG16" s="315"/>
      <c r="DH16" s="315"/>
      <c r="DI16" s="315"/>
      <c r="DJ16" s="315"/>
      <c r="DK16" s="315"/>
      <c r="DL16" s="315"/>
      <c r="DM16" s="315"/>
      <c r="DN16" s="315"/>
      <c r="DO16" s="315"/>
      <c r="DP16" s="315"/>
      <c r="DQ16" s="315"/>
      <c r="DR16" s="872"/>
      <c r="DS16" s="872"/>
      <c r="DT16" s="872"/>
    </row>
    <row r="17" spans="1:124" ht="11.25" customHeight="1">
      <c r="A17" s="592"/>
      <c r="B17" s="840"/>
      <c r="C17" s="446"/>
      <c r="D17" s="446"/>
      <c r="E17" s="446"/>
      <c r="F17" s="446"/>
      <c r="G17" s="446"/>
      <c r="H17" s="446"/>
      <c r="I17" s="446"/>
      <c r="J17" s="446"/>
      <c r="K17" s="446"/>
      <c r="L17" s="446"/>
      <c r="M17" s="446"/>
      <c r="N17" s="446"/>
      <c r="O17" s="446"/>
      <c r="P17" s="446"/>
      <c r="Q17" s="446"/>
      <c r="R17" s="446"/>
      <c r="S17" s="446"/>
      <c r="T17" s="446"/>
      <c r="U17" s="446"/>
      <c r="V17" s="446"/>
      <c r="W17" s="446"/>
      <c r="X17" s="446"/>
      <c r="Y17" s="446"/>
      <c r="Z17" s="446"/>
      <c r="AA17" s="446"/>
      <c r="AB17" s="446"/>
      <c r="AC17" s="446"/>
      <c r="AD17" s="446"/>
      <c r="AE17" s="446"/>
      <c r="AF17" s="446"/>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446"/>
      <c r="BW17" s="446"/>
      <c r="BX17" s="446"/>
      <c r="BY17" s="446"/>
      <c r="BZ17" s="446"/>
      <c r="CA17" s="446"/>
      <c r="CB17" s="446"/>
      <c r="CC17" s="446"/>
      <c r="CD17" s="446"/>
      <c r="CE17" s="446"/>
      <c r="CF17" s="446"/>
      <c r="CG17" s="446"/>
      <c r="CH17" s="446"/>
      <c r="CI17" s="446"/>
      <c r="CJ17" s="446"/>
      <c r="CK17" s="446"/>
      <c r="CL17" s="446"/>
      <c r="CM17" s="446"/>
      <c r="CN17" s="446"/>
      <c r="CO17" s="446"/>
      <c r="CP17" s="446"/>
      <c r="CQ17" s="446"/>
      <c r="CR17" s="446"/>
      <c r="CS17" s="446"/>
      <c r="CT17" s="446"/>
      <c r="CU17" s="862" t="s">
        <v>293</v>
      </c>
      <c r="CV17" s="862"/>
      <c r="CW17" s="862"/>
      <c r="CX17" s="862"/>
      <c r="CY17" s="862" t="s">
        <v>542</v>
      </c>
      <c r="CZ17" s="862"/>
      <c r="DA17" s="862"/>
      <c r="DB17" s="862"/>
      <c r="DC17" s="862" t="s">
        <v>19</v>
      </c>
      <c r="DD17" s="862"/>
      <c r="DE17" s="862"/>
      <c r="DF17" s="862"/>
      <c r="DG17" s="866" t="s">
        <v>438</v>
      </c>
      <c r="DH17" s="866"/>
      <c r="DI17" s="866"/>
      <c r="DJ17" s="866"/>
      <c r="DK17" s="866"/>
      <c r="DL17" s="869" t="s">
        <v>545</v>
      </c>
      <c r="DM17" s="869"/>
      <c r="DN17" s="869"/>
      <c r="DO17" s="871"/>
      <c r="DP17" s="871"/>
      <c r="DQ17" s="871"/>
      <c r="DR17" s="871"/>
      <c r="DS17" s="871"/>
      <c r="DT17" s="871"/>
    </row>
    <row r="18" spans="1:124" ht="11.25" customHeight="1">
      <c r="A18" s="592"/>
      <c r="B18" s="840"/>
      <c r="C18" s="446"/>
      <c r="D18" s="446"/>
      <c r="E18" s="446"/>
      <c r="F18" s="446"/>
      <c r="G18" s="446"/>
      <c r="H18" s="446"/>
      <c r="I18" s="446"/>
      <c r="J18" s="446"/>
      <c r="K18" s="446"/>
      <c r="L18" s="446"/>
      <c r="M18" s="446"/>
      <c r="N18" s="446"/>
      <c r="O18" s="446"/>
      <c r="P18" s="446"/>
      <c r="Q18" s="446"/>
      <c r="R18" s="446"/>
      <c r="S18" s="446"/>
      <c r="T18" s="446"/>
      <c r="U18" s="446"/>
      <c r="V18" s="446"/>
      <c r="W18" s="446"/>
      <c r="X18" s="446"/>
      <c r="Y18" s="446"/>
      <c r="Z18" s="446"/>
      <c r="AA18" s="446"/>
      <c r="AB18" s="446"/>
      <c r="AC18" s="446"/>
      <c r="AD18" s="446"/>
      <c r="AE18" s="446"/>
      <c r="AF18" s="446"/>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446"/>
      <c r="CG18" s="446"/>
      <c r="CH18" s="446"/>
      <c r="CI18" s="446"/>
      <c r="CJ18" s="446"/>
      <c r="CK18" s="446"/>
      <c r="CL18" s="446"/>
      <c r="CM18" s="446"/>
      <c r="CN18" s="446"/>
      <c r="CO18" s="446"/>
      <c r="CP18" s="446"/>
      <c r="CQ18" s="446"/>
      <c r="CR18" s="446"/>
      <c r="CS18" s="446"/>
      <c r="CT18" s="446"/>
      <c r="CU18" s="862"/>
      <c r="CV18" s="862"/>
      <c r="CW18" s="862"/>
      <c r="CX18" s="862"/>
      <c r="CY18" s="862"/>
      <c r="CZ18" s="862"/>
      <c r="DA18" s="862"/>
      <c r="DB18" s="862"/>
      <c r="DC18" s="862"/>
      <c r="DD18" s="862"/>
      <c r="DE18" s="862"/>
      <c r="DF18" s="862"/>
      <c r="DG18" s="866"/>
      <c r="DH18" s="866"/>
      <c r="DI18" s="866"/>
      <c r="DJ18" s="866"/>
      <c r="DK18" s="866"/>
      <c r="DL18" s="869"/>
      <c r="DM18" s="869"/>
      <c r="DN18" s="869"/>
      <c r="DO18" s="871"/>
      <c r="DP18" s="871"/>
      <c r="DQ18" s="871"/>
      <c r="DR18" s="871"/>
      <c r="DS18" s="871"/>
      <c r="DT18" s="871"/>
    </row>
    <row r="19" spans="1:124" ht="11.25" customHeight="1">
      <c r="A19" s="592"/>
      <c r="B19" s="840"/>
      <c r="C19" s="446"/>
      <c r="D19" s="446"/>
      <c r="E19" s="446"/>
      <c r="F19" s="446"/>
      <c r="G19" s="446"/>
      <c r="H19" s="446"/>
      <c r="I19" s="446"/>
      <c r="J19" s="446"/>
      <c r="K19" s="446"/>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446"/>
      <c r="BW19" s="446"/>
      <c r="BX19" s="446"/>
      <c r="BY19" s="446"/>
      <c r="BZ19" s="446"/>
      <c r="CA19" s="446"/>
      <c r="CB19" s="446"/>
      <c r="CC19" s="446"/>
      <c r="CD19" s="446"/>
      <c r="CE19" s="446"/>
      <c r="CF19" s="446"/>
      <c r="CG19" s="446"/>
      <c r="CH19" s="446"/>
      <c r="CI19" s="446"/>
      <c r="CJ19" s="446"/>
      <c r="CK19" s="446"/>
      <c r="CL19" s="446"/>
      <c r="CM19" s="446"/>
      <c r="CN19" s="446"/>
      <c r="CO19" s="446"/>
      <c r="CP19" s="446"/>
      <c r="CQ19" s="446"/>
      <c r="CR19" s="446"/>
      <c r="CS19" s="446"/>
      <c r="CT19" s="446"/>
      <c r="CU19" s="862"/>
      <c r="CV19" s="862"/>
      <c r="CW19" s="862"/>
      <c r="CX19" s="862"/>
      <c r="CY19" s="862"/>
      <c r="CZ19" s="862"/>
      <c r="DA19" s="862"/>
      <c r="DB19" s="862"/>
      <c r="DC19" s="862"/>
      <c r="DD19" s="862"/>
      <c r="DE19" s="862"/>
      <c r="DF19" s="862"/>
      <c r="DG19" s="866"/>
      <c r="DH19" s="866"/>
      <c r="DI19" s="866"/>
      <c r="DJ19" s="866"/>
      <c r="DK19" s="866"/>
      <c r="DL19" s="869"/>
      <c r="DM19" s="869"/>
      <c r="DN19" s="869"/>
      <c r="DO19" s="871"/>
      <c r="DP19" s="871"/>
      <c r="DQ19" s="871"/>
      <c r="DR19" s="871"/>
      <c r="DS19" s="871"/>
      <c r="DT19" s="871"/>
    </row>
    <row r="20" spans="1:124" ht="11.25" customHeight="1">
      <c r="A20" s="592"/>
      <c r="B20" s="840"/>
      <c r="C20" s="446"/>
      <c r="D20" s="446"/>
      <c r="E20" s="446"/>
      <c r="F20" s="446"/>
      <c r="G20" s="446"/>
      <c r="H20" s="446"/>
      <c r="I20" s="446"/>
      <c r="J20" s="446"/>
      <c r="K20" s="446"/>
      <c r="L20" s="446"/>
      <c r="M20" s="446"/>
      <c r="N20" s="446"/>
      <c r="O20" s="446"/>
      <c r="P20" s="446"/>
      <c r="Q20" s="446"/>
      <c r="R20" s="446"/>
      <c r="S20" s="446"/>
      <c r="T20" s="446"/>
      <c r="U20" s="446"/>
      <c r="V20" s="446"/>
      <c r="W20" s="446"/>
      <c r="X20" s="446"/>
      <c r="Y20" s="446"/>
      <c r="Z20" s="446"/>
      <c r="AA20" s="446"/>
      <c r="AB20" s="446"/>
      <c r="AC20" s="446"/>
      <c r="AD20" s="446"/>
      <c r="AE20" s="446"/>
      <c r="AF20" s="446"/>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446"/>
      <c r="BW20" s="446"/>
      <c r="BX20" s="446"/>
      <c r="BY20" s="446"/>
      <c r="BZ20" s="446"/>
      <c r="CA20" s="446"/>
      <c r="CB20" s="446"/>
      <c r="CC20" s="446"/>
      <c r="CD20" s="446"/>
      <c r="CE20" s="446"/>
      <c r="CF20" s="446"/>
      <c r="CG20" s="446"/>
      <c r="CH20" s="446"/>
      <c r="CI20" s="446"/>
      <c r="CJ20" s="446"/>
      <c r="CK20" s="446"/>
      <c r="CL20" s="446"/>
      <c r="CM20" s="446"/>
      <c r="CN20" s="446"/>
      <c r="CO20" s="446"/>
      <c r="CP20" s="446"/>
      <c r="CQ20" s="446"/>
      <c r="CR20" s="446"/>
      <c r="CS20" s="446"/>
      <c r="CT20" s="446"/>
      <c r="CU20" s="862"/>
      <c r="CV20" s="862"/>
      <c r="CW20" s="862"/>
      <c r="CX20" s="862"/>
      <c r="CY20" s="862"/>
      <c r="CZ20" s="862"/>
      <c r="DA20" s="862"/>
      <c r="DB20" s="862"/>
      <c r="DC20" s="862"/>
      <c r="DD20" s="862"/>
      <c r="DE20" s="862"/>
      <c r="DF20" s="862"/>
      <c r="DG20" s="866" t="s">
        <v>387</v>
      </c>
      <c r="DH20" s="866"/>
      <c r="DI20" s="866"/>
      <c r="DJ20" s="866"/>
      <c r="DK20" s="866"/>
      <c r="DL20" s="869" t="s">
        <v>547</v>
      </c>
      <c r="DM20" s="869"/>
      <c r="DN20" s="869"/>
      <c r="DO20" s="871"/>
      <c r="DP20" s="871"/>
      <c r="DQ20" s="871"/>
      <c r="DR20" s="871"/>
      <c r="DS20" s="871"/>
      <c r="DT20" s="871"/>
    </row>
    <row r="21" spans="1:124" ht="11.25" customHeight="1">
      <c r="A21" s="592"/>
      <c r="B21" s="840"/>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446"/>
      <c r="CG21" s="446"/>
      <c r="CH21" s="446"/>
      <c r="CI21" s="446"/>
      <c r="CJ21" s="446"/>
      <c r="CK21" s="446"/>
      <c r="CL21" s="446"/>
      <c r="CM21" s="446"/>
      <c r="CN21" s="446"/>
      <c r="CO21" s="446"/>
      <c r="CP21" s="446"/>
      <c r="CQ21" s="446"/>
      <c r="CR21" s="446"/>
      <c r="CS21" s="446"/>
      <c r="CT21" s="446"/>
      <c r="CU21" s="862"/>
      <c r="CV21" s="862"/>
      <c r="CW21" s="862"/>
      <c r="CX21" s="862"/>
      <c r="CY21" s="862"/>
      <c r="CZ21" s="862"/>
      <c r="DA21" s="862"/>
      <c r="DB21" s="862"/>
      <c r="DC21" s="862"/>
      <c r="DD21" s="862"/>
      <c r="DE21" s="862"/>
      <c r="DF21" s="862"/>
      <c r="DG21" s="866"/>
      <c r="DH21" s="866"/>
      <c r="DI21" s="866"/>
      <c r="DJ21" s="866"/>
      <c r="DK21" s="866"/>
      <c r="DL21" s="869"/>
      <c r="DM21" s="869"/>
      <c r="DN21" s="869"/>
      <c r="DO21" s="871"/>
      <c r="DP21" s="871"/>
      <c r="DQ21" s="871"/>
      <c r="DR21" s="871"/>
      <c r="DS21" s="871"/>
      <c r="DT21" s="871"/>
    </row>
    <row r="22" spans="1:124" ht="11.25" customHeight="1">
      <c r="A22" s="592"/>
      <c r="B22" s="840"/>
      <c r="C22" s="446"/>
      <c r="D22" s="446"/>
      <c r="E22" s="446"/>
      <c r="F22" s="446"/>
      <c r="G22" s="446"/>
      <c r="H22" s="446"/>
      <c r="I22" s="446"/>
      <c r="J22" s="446"/>
      <c r="K22" s="446"/>
      <c r="L22" s="446"/>
      <c r="M22" s="446"/>
      <c r="N22" s="446"/>
      <c r="O22" s="446"/>
      <c r="P22" s="446"/>
      <c r="Q22" s="446"/>
      <c r="R22" s="446"/>
      <c r="S22" s="446"/>
      <c r="T22" s="446"/>
      <c r="U22" s="446"/>
      <c r="V22" s="446"/>
      <c r="W22" s="446"/>
      <c r="X22" s="446"/>
      <c r="Y22" s="446"/>
      <c r="Z22" s="446"/>
      <c r="AA22" s="446"/>
      <c r="AB22" s="446"/>
      <c r="AC22" s="446"/>
      <c r="AD22" s="446"/>
      <c r="AE22" s="446"/>
      <c r="AF22" s="446"/>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446"/>
      <c r="BW22" s="446"/>
      <c r="BX22" s="446"/>
      <c r="BY22" s="446"/>
      <c r="BZ22" s="446"/>
      <c r="CA22" s="446"/>
      <c r="CB22" s="446"/>
      <c r="CC22" s="446"/>
      <c r="CD22" s="446"/>
      <c r="CE22" s="446"/>
      <c r="CF22" s="446"/>
      <c r="CG22" s="446"/>
      <c r="CH22" s="446"/>
      <c r="CI22" s="446"/>
      <c r="CJ22" s="446"/>
      <c r="CK22" s="446"/>
      <c r="CL22" s="446"/>
      <c r="CM22" s="446"/>
      <c r="CN22" s="446"/>
      <c r="CO22" s="446"/>
      <c r="CP22" s="446"/>
      <c r="CQ22" s="446"/>
      <c r="CR22" s="446"/>
      <c r="CS22" s="446"/>
      <c r="CT22" s="446"/>
      <c r="CU22" s="862"/>
      <c r="CV22" s="862"/>
      <c r="CW22" s="862"/>
      <c r="CX22" s="862"/>
      <c r="CY22" s="862"/>
      <c r="CZ22" s="862"/>
      <c r="DA22" s="862"/>
      <c r="DB22" s="862"/>
      <c r="DC22" s="862"/>
      <c r="DD22" s="862"/>
      <c r="DE22" s="862"/>
      <c r="DF22" s="862"/>
      <c r="DG22" s="866"/>
      <c r="DH22" s="866"/>
      <c r="DI22" s="866"/>
      <c r="DJ22" s="866"/>
      <c r="DK22" s="866"/>
      <c r="DL22" s="869"/>
      <c r="DM22" s="869"/>
      <c r="DN22" s="869"/>
      <c r="DO22" s="871"/>
      <c r="DP22" s="871"/>
      <c r="DQ22" s="871"/>
      <c r="DR22" s="871"/>
      <c r="DS22" s="871"/>
      <c r="DT22" s="871"/>
    </row>
    <row r="23" spans="1:124" ht="11.25" customHeight="1">
      <c r="A23" s="592"/>
      <c r="B23" s="840"/>
      <c r="C23" s="446"/>
      <c r="D23" s="446"/>
      <c r="E23" s="446"/>
      <c r="F23" s="446"/>
      <c r="G23" s="446"/>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6"/>
      <c r="AH23" s="446"/>
      <c r="AI23" s="446"/>
      <c r="AJ23" s="446"/>
      <c r="AK23" s="446"/>
      <c r="AL23" s="446"/>
      <c r="AM23" s="446"/>
      <c r="AN23" s="446"/>
      <c r="AO23" s="446"/>
      <c r="AP23" s="446"/>
      <c r="AQ23" s="446"/>
      <c r="AR23" s="446"/>
      <c r="AS23" s="446"/>
      <c r="AT23" s="446"/>
      <c r="AU23" s="446"/>
      <c r="AV23" s="446"/>
      <c r="AW23" s="446"/>
      <c r="AX23" s="446"/>
      <c r="AY23" s="446"/>
      <c r="AZ23" s="446"/>
      <c r="BA23" s="446"/>
      <c r="BB23" s="446"/>
      <c r="BC23" s="446"/>
      <c r="BD23" s="446"/>
      <c r="BE23" s="446"/>
      <c r="BF23" s="446"/>
      <c r="BG23" s="446"/>
      <c r="BH23" s="446"/>
      <c r="BI23" s="446"/>
      <c r="BJ23" s="446"/>
      <c r="BK23" s="446"/>
      <c r="BL23" s="446"/>
      <c r="BM23" s="446"/>
      <c r="BN23" s="446"/>
      <c r="BO23" s="446"/>
      <c r="BP23" s="446"/>
      <c r="BQ23" s="446"/>
      <c r="BR23" s="446"/>
      <c r="BS23" s="446"/>
      <c r="BT23" s="446"/>
      <c r="BU23" s="446"/>
      <c r="BV23" s="446"/>
      <c r="BW23" s="446"/>
      <c r="BX23" s="446"/>
      <c r="BY23" s="446"/>
      <c r="BZ23" s="446"/>
      <c r="CA23" s="446"/>
      <c r="CB23" s="446"/>
      <c r="CC23" s="446"/>
      <c r="CD23" s="446"/>
      <c r="CE23" s="446"/>
      <c r="CF23" s="446"/>
      <c r="CG23" s="446"/>
      <c r="CH23" s="446"/>
      <c r="CI23" s="446"/>
      <c r="CJ23" s="446"/>
      <c r="CK23" s="446"/>
      <c r="CL23" s="446"/>
      <c r="CM23" s="446"/>
      <c r="CN23" s="446"/>
      <c r="CO23" s="446"/>
      <c r="CP23" s="446"/>
      <c r="CQ23" s="446"/>
      <c r="CR23" s="446"/>
      <c r="CS23" s="446"/>
      <c r="CT23" s="446"/>
      <c r="CU23" s="862"/>
      <c r="CV23" s="862"/>
      <c r="CW23" s="862"/>
      <c r="CX23" s="862"/>
      <c r="CY23" s="862"/>
      <c r="CZ23" s="862"/>
      <c r="DA23" s="862"/>
      <c r="DB23" s="862"/>
      <c r="DC23" s="865" t="s">
        <v>476</v>
      </c>
      <c r="DD23" s="865"/>
      <c r="DE23" s="865"/>
      <c r="DF23" s="865"/>
      <c r="DG23" s="866" t="s">
        <v>438</v>
      </c>
      <c r="DH23" s="866"/>
      <c r="DI23" s="866"/>
      <c r="DJ23" s="866"/>
      <c r="DK23" s="866"/>
      <c r="DL23" s="869" t="s">
        <v>545</v>
      </c>
      <c r="DM23" s="869"/>
      <c r="DN23" s="869"/>
      <c r="DO23" s="871"/>
      <c r="DP23" s="871"/>
      <c r="DQ23" s="871"/>
      <c r="DR23" s="871"/>
      <c r="DS23" s="871"/>
      <c r="DT23" s="871"/>
    </row>
    <row r="24" spans="1:124" ht="11.25" customHeight="1">
      <c r="A24" s="592"/>
      <c r="B24" s="840"/>
      <c r="C24" s="446"/>
      <c r="D24" s="446"/>
      <c r="E24" s="446"/>
      <c r="F24" s="446"/>
      <c r="G24" s="446"/>
      <c r="H24" s="446"/>
      <c r="I24" s="446"/>
      <c r="J24" s="446"/>
      <c r="K24" s="446"/>
      <c r="L24" s="446"/>
      <c r="M24" s="446"/>
      <c r="N24" s="446"/>
      <c r="O24" s="446"/>
      <c r="P24" s="446"/>
      <c r="Q24" s="446"/>
      <c r="R24" s="446"/>
      <c r="S24" s="446"/>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c r="AT24" s="446"/>
      <c r="AU24" s="446"/>
      <c r="AV24" s="446"/>
      <c r="AW24" s="446"/>
      <c r="AX24" s="446"/>
      <c r="AY24" s="446"/>
      <c r="AZ24" s="446"/>
      <c r="BA24" s="446"/>
      <c r="BB24" s="446"/>
      <c r="BC24" s="446"/>
      <c r="BD24" s="446"/>
      <c r="BE24" s="446"/>
      <c r="BF24" s="446"/>
      <c r="BG24" s="446"/>
      <c r="BH24" s="446"/>
      <c r="BI24" s="446"/>
      <c r="BJ24" s="446"/>
      <c r="BK24" s="446"/>
      <c r="BL24" s="446"/>
      <c r="BM24" s="446"/>
      <c r="BN24" s="446"/>
      <c r="BO24" s="446"/>
      <c r="BP24" s="446"/>
      <c r="BQ24" s="446"/>
      <c r="BR24" s="446"/>
      <c r="BS24" s="446"/>
      <c r="BT24" s="446"/>
      <c r="BU24" s="446"/>
      <c r="BV24" s="446"/>
      <c r="BW24" s="446"/>
      <c r="BX24" s="446"/>
      <c r="BY24" s="446"/>
      <c r="BZ24" s="446"/>
      <c r="CA24" s="446"/>
      <c r="CB24" s="446"/>
      <c r="CC24" s="446"/>
      <c r="CD24" s="446"/>
      <c r="CE24" s="446"/>
      <c r="CF24" s="446"/>
      <c r="CG24" s="446"/>
      <c r="CH24" s="446"/>
      <c r="CI24" s="446"/>
      <c r="CJ24" s="446"/>
      <c r="CK24" s="446"/>
      <c r="CL24" s="446"/>
      <c r="CM24" s="446"/>
      <c r="CN24" s="446"/>
      <c r="CO24" s="446"/>
      <c r="CP24" s="446"/>
      <c r="CQ24" s="446"/>
      <c r="CR24" s="446"/>
      <c r="CS24" s="446"/>
      <c r="CT24" s="446"/>
      <c r="CU24" s="862"/>
      <c r="CV24" s="862"/>
      <c r="CW24" s="862"/>
      <c r="CX24" s="862"/>
      <c r="CY24" s="862"/>
      <c r="CZ24" s="862"/>
      <c r="DA24" s="862"/>
      <c r="DB24" s="862"/>
      <c r="DC24" s="865"/>
      <c r="DD24" s="865"/>
      <c r="DE24" s="865"/>
      <c r="DF24" s="865"/>
      <c r="DG24" s="866"/>
      <c r="DH24" s="866"/>
      <c r="DI24" s="866"/>
      <c r="DJ24" s="866"/>
      <c r="DK24" s="866"/>
      <c r="DL24" s="869"/>
      <c r="DM24" s="869"/>
      <c r="DN24" s="869"/>
      <c r="DO24" s="871"/>
      <c r="DP24" s="871"/>
      <c r="DQ24" s="871"/>
      <c r="DR24" s="871"/>
      <c r="DS24" s="871"/>
      <c r="DT24" s="871"/>
    </row>
    <row r="25" spans="1:124" ht="11.25" customHeight="1">
      <c r="A25" s="592"/>
      <c r="B25" s="840"/>
      <c r="C25" s="446"/>
      <c r="D25" s="446"/>
      <c r="E25" s="446"/>
      <c r="F25" s="446"/>
      <c r="G25" s="446"/>
      <c r="H25" s="446"/>
      <c r="I25" s="446"/>
      <c r="J25" s="446"/>
      <c r="K25" s="446"/>
      <c r="L25" s="446"/>
      <c r="M25" s="446"/>
      <c r="N25" s="446"/>
      <c r="O25" s="446"/>
      <c r="P25" s="446"/>
      <c r="Q25" s="446"/>
      <c r="R25" s="446"/>
      <c r="S25" s="446"/>
      <c r="T25" s="446"/>
      <c r="U25" s="446"/>
      <c r="V25" s="446"/>
      <c r="W25" s="446"/>
      <c r="X25" s="446"/>
      <c r="Y25" s="446"/>
      <c r="Z25" s="446"/>
      <c r="AA25" s="446"/>
      <c r="AB25" s="446"/>
      <c r="AC25" s="446"/>
      <c r="AD25" s="446"/>
      <c r="AE25" s="446"/>
      <c r="AF25" s="446"/>
      <c r="AG25" s="446"/>
      <c r="AH25" s="446"/>
      <c r="AI25" s="446"/>
      <c r="AJ25" s="446"/>
      <c r="AK25" s="446"/>
      <c r="AL25" s="446"/>
      <c r="AM25" s="446"/>
      <c r="AN25" s="446"/>
      <c r="AO25" s="446"/>
      <c r="AP25" s="446"/>
      <c r="AQ25" s="446"/>
      <c r="AR25" s="446"/>
      <c r="AS25" s="446"/>
      <c r="AT25" s="446"/>
      <c r="AU25" s="446"/>
      <c r="AV25" s="446"/>
      <c r="AW25" s="446"/>
      <c r="AX25" s="446"/>
      <c r="AY25" s="446"/>
      <c r="AZ25" s="446"/>
      <c r="BA25" s="446"/>
      <c r="BB25" s="446"/>
      <c r="BC25" s="446"/>
      <c r="BD25" s="446"/>
      <c r="BE25" s="446"/>
      <c r="BF25" s="446"/>
      <c r="BG25" s="446"/>
      <c r="BH25" s="446"/>
      <c r="BI25" s="446"/>
      <c r="BJ25" s="446"/>
      <c r="BK25" s="446"/>
      <c r="BL25" s="446"/>
      <c r="BM25" s="446"/>
      <c r="BN25" s="446"/>
      <c r="BO25" s="446"/>
      <c r="BP25" s="446"/>
      <c r="BQ25" s="446"/>
      <c r="BR25" s="446"/>
      <c r="BS25" s="446"/>
      <c r="BT25" s="446"/>
      <c r="BU25" s="446"/>
      <c r="BV25" s="446"/>
      <c r="BW25" s="446"/>
      <c r="BX25" s="446"/>
      <c r="BY25" s="446"/>
      <c r="BZ25" s="446"/>
      <c r="CA25" s="446"/>
      <c r="CB25" s="446"/>
      <c r="CC25" s="446"/>
      <c r="CD25" s="446"/>
      <c r="CE25" s="446"/>
      <c r="CF25" s="446"/>
      <c r="CG25" s="446"/>
      <c r="CH25" s="446"/>
      <c r="CI25" s="446"/>
      <c r="CJ25" s="446"/>
      <c r="CK25" s="446"/>
      <c r="CL25" s="446"/>
      <c r="CM25" s="446"/>
      <c r="CN25" s="446"/>
      <c r="CO25" s="446"/>
      <c r="CP25" s="446"/>
      <c r="CQ25" s="446"/>
      <c r="CR25" s="446"/>
      <c r="CS25" s="446"/>
      <c r="CT25" s="446"/>
      <c r="CU25" s="862"/>
      <c r="CV25" s="862"/>
      <c r="CW25" s="862"/>
      <c r="CX25" s="862"/>
      <c r="CY25" s="862"/>
      <c r="CZ25" s="862"/>
      <c r="DA25" s="862"/>
      <c r="DB25" s="862"/>
      <c r="DC25" s="865"/>
      <c r="DD25" s="865"/>
      <c r="DE25" s="865"/>
      <c r="DF25" s="865"/>
      <c r="DG25" s="866"/>
      <c r="DH25" s="866"/>
      <c r="DI25" s="866"/>
      <c r="DJ25" s="866"/>
      <c r="DK25" s="866"/>
      <c r="DL25" s="869"/>
      <c r="DM25" s="869"/>
      <c r="DN25" s="869"/>
      <c r="DO25" s="871"/>
      <c r="DP25" s="871"/>
      <c r="DQ25" s="871"/>
      <c r="DR25" s="871"/>
      <c r="DS25" s="871"/>
      <c r="DT25" s="871"/>
    </row>
    <row r="26" spans="1:124" ht="11.25" customHeight="1">
      <c r="A26" s="592"/>
      <c r="B26" s="840"/>
      <c r="C26" s="446"/>
      <c r="D26" s="446"/>
      <c r="E26" s="446"/>
      <c r="F26" s="446"/>
      <c r="G26" s="446"/>
      <c r="H26" s="446"/>
      <c r="I26" s="446"/>
      <c r="J26" s="446"/>
      <c r="K26" s="446"/>
      <c r="L26" s="446"/>
      <c r="M26" s="446"/>
      <c r="N26" s="446"/>
      <c r="O26" s="446"/>
      <c r="P26" s="446"/>
      <c r="Q26" s="446"/>
      <c r="R26" s="446"/>
      <c r="S26" s="446"/>
      <c r="T26" s="446"/>
      <c r="U26" s="446"/>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AT26" s="446"/>
      <c r="AU26" s="446"/>
      <c r="AV26" s="446"/>
      <c r="AW26" s="446"/>
      <c r="AX26" s="446"/>
      <c r="AY26" s="446"/>
      <c r="AZ26" s="446"/>
      <c r="BA26" s="446"/>
      <c r="BB26" s="446"/>
      <c r="BC26" s="446"/>
      <c r="BD26" s="446"/>
      <c r="BE26" s="446"/>
      <c r="BF26" s="446"/>
      <c r="BG26" s="446"/>
      <c r="BH26" s="446"/>
      <c r="BI26" s="446"/>
      <c r="BJ26" s="446"/>
      <c r="BK26" s="446"/>
      <c r="BL26" s="446"/>
      <c r="BM26" s="446"/>
      <c r="BN26" s="446"/>
      <c r="BO26" s="446"/>
      <c r="BP26" s="446"/>
      <c r="BQ26" s="446"/>
      <c r="BR26" s="446"/>
      <c r="BS26" s="446"/>
      <c r="BT26" s="446"/>
      <c r="BU26" s="446"/>
      <c r="BV26" s="446"/>
      <c r="BW26" s="446"/>
      <c r="BX26" s="446"/>
      <c r="BY26" s="446"/>
      <c r="BZ26" s="446"/>
      <c r="CA26" s="446"/>
      <c r="CB26" s="446"/>
      <c r="CC26" s="446"/>
      <c r="CD26" s="446"/>
      <c r="CE26" s="446"/>
      <c r="CF26" s="446"/>
      <c r="CG26" s="446"/>
      <c r="CH26" s="446"/>
      <c r="CI26" s="860"/>
      <c r="CJ26" s="446"/>
      <c r="CK26" s="446"/>
      <c r="CL26" s="446"/>
      <c r="CM26" s="446"/>
      <c r="CN26" s="446"/>
      <c r="CO26" s="446"/>
      <c r="CP26" s="446"/>
      <c r="CQ26" s="446"/>
      <c r="CR26" s="446"/>
      <c r="CS26" s="446"/>
      <c r="CT26" s="446"/>
      <c r="CU26" s="862"/>
      <c r="CV26" s="862"/>
      <c r="CW26" s="862"/>
      <c r="CX26" s="862"/>
      <c r="CY26" s="862"/>
      <c r="CZ26" s="862"/>
      <c r="DA26" s="862"/>
      <c r="DB26" s="862"/>
      <c r="DC26" s="865"/>
      <c r="DD26" s="865"/>
      <c r="DE26" s="865"/>
      <c r="DF26" s="865"/>
      <c r="DG26" s="866" t="s">
        <v>387</v>
      </c>
      <c r="DH26" s="866"/>
      <c r="DI26" s="866"/>
      <c r="DJ26" s="866"/>
      <c r="DK26" s="866"/>
      <c r="DL26" s="869" t="s">
        <v>547</v>
      </c>
      <c r="DM26" s="869"/>
      <c r="DN26" s="869"/>
      <c r="DO26" s="871"/>
      <c r="DP26" s="871"/>
      <c r="DQ26" s="871"/>
      <c r="DR26" s="871"/>
      <c r="DS26" s="871"/>
      <c r="DT26" s="871"/>
    </row>
    <row r="27" spans="1:124" ht="11.25" customHeight="1">
      <c r="A27" s="592"/>
      <c r="B27" s="840"/>
      <c r="C27" s="446"/>
      <c r="D27" s="446"/>
      <c r="E27" s="446"/>
      <c r="F27" s="446"/>
      <c r="G27" s="446"/>
      <c r="H27" s="446"/>
      <c r="I27" s="446"/>
      <c r="J27" s="446"/>
      <c r="K27" s="446"/>
      <c r="L27" s="446"/>
      <c r="M27" s="446"/>
      <c r="N27" s="446"/>
      <c r="O27" s="446"/>
      <c r="P27" s="446"/>
      <c r="Q27" s="446"/>
      <c r="R27" s="446"/>
      <c r="S27" s="446"/>
      <c r="T27" s="446"/>
      <c r="U27" s="446"/>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B27" s="446"/>
      <c r="BC27" s="446"/>
      <c r="BD27" s="446"/>
      <c r="BE27" s="446"/>
      <c r="BF27" s="446"/>
      <c r="BG27" s="446"/>
      <c r="BH27" s="446"/>
      <c r="BI27" s="446"/>
      <c r="BJ27" s="446"/>
      <c r="BK27" s="446"/>
      <c r="BL27" s="446"/>
      <c r="BM27" s="446"/>
      <c r="BN27" s="446"/>
      <c r="BO27" s="446"/>
      <c r="BP27" s="446"/>
      <c r="BQ27" s="446"/>
      <c r="BR27" s="446"/>
      <c r="BS27" s="446"/>
      <c r="BT27" s="446"/>
      <c r="BU27" s="446"/>
      <c r="BV27" s="446"/>
      <c r="BW27" s="446"/>
      <c r="BX27" s="446"/>
      <c r="BY27" s="446"/>
      <c r="BZ27" s="446"/>
      <c r="CA27" s="446"/>
      <c r="CB27" s="446"/>
      <c r="CC27" s="446"/>
      <c r="CD27" s="446"/>
      <c r="CE27" s="446"/>
      <c r="CF27" s="446"/>
      <c r="CG27" s="446"/>
      <c r="CH27" s="446"/>
      <c r="CI27" s="446"/>
      <c r="CJ27" s="446"/>
      <c r="CK27" s="446"/>
      <c r="CL27" s="446"/>
      <c r="CM27" s="446"/>
      <c r="CN27" s="446"/>
      <c r="CO27" s="446"/>
      <c r="CP27" s="446"/>
      <c r="CQ27" s="446"/>
      <c r="CR27" s="446"/>
      <c r="CS27" s="446"/>
      <c r="CT27" s="446"/>
      <c r="CU27" s="862"/>
      <c r="CV27" s="862"/>
      <c r="CW27" s="862"/>
      <c r="CX27" s="862"/>
      <c r="CY27" s="862"/>
      <c r="CZ27" s="862"/>
      <c r="DA27" s="862"/>
      <c r="DB27" s="862"/>
      <c r="DC27" s="865"/>
      <c r="DD27" s="865"/>
      <c r="DE27" s="865"/>
      <c r="DF27" s="865"/>
      <c r="DG27" s="866"/>
      <c r="DH27" s="866"/>
      <c r="DI27" s="866"/>
      <c r="DJ27" s="866"/>
      <c r="DK27" s="866"/>
      <c r="DL27" s="869"/>
      <c r="DM27" s="869"/>
      <c r="DN27" s="869"/>
      <c r="DO27" s="871"/>
      <c r="DP27" s="871"/>
      <c r="DQ27" s="871"/>
      <c r="DR27" s="871"/>
      <c r="DS27" s="871"/>
      <c r="DT27" s="871"/>
    </row>
    <row r="28" spans="1:124" ht="11.25" customHeight="1">
      <c r="A28" s="592"/>
      <c r="B28" s="840"/>
      <c r="C28" s="446"/>
      <c r="D28" s="446"/>
      <c r="E28" s="446"/>
      <c r="F28" s="446"/>
      <c r="G28" s="446"/>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6"/>
      <c r="AY28" s="446"/>
      <c r="AZ28" s="446"/>
      <c r="BA28" s="446"/>
      <c r="BB28" s="446"/>
      <c r="BC28" s="446"/>
      <c r="BD28" s="446"/>
      <c r="BE28" s="446"/>
      <c r="BF28" s="446"/>
      <c r="BG28" s="446"/>
      <c r="BH28" s="446"/>
      <c r="BI28" s="446"/>
      <c r="BJ28" s="446"/>
      <c r="BK28" s="446"/>
      <c r="BL28" s="446"/>
      <c r="BM28" s="446"/>
      <c r="BN28" s="446"/>
      <c r="BO28" s="446"/>
      <c r="BP28" s="446"/>
      <c r="BQ28" s="446"/>
      <c r="BR28" s="446"/>
      <c r="BS28" s="446"/>
      <c r="BT28" s="446"/>
      <c r="BU28" s="446"/>
      <c r="BV28" s="446"/>
      <c r="BW28" s="446"/>
      <c r="BX28" s="446"/>
      <c r="BY28" s="446"/>
      <c r="BZ28" s="446"/>
      <c r="CA28" s="446"/>
      <c r="CB28" s="446"/>
      <c r="CC28" s="446"/>
      <c r="CD28" s="446"/>
      <c r="CE28" s="446"/>
      <c r="CF28" s="446"/>
      <c r="CG28" s="446"/>
      <c r="CH28" s="446"/>
      <c r="CI28" s="446"/>
      <c r="CJ28" s="446"/>
      <c r="CK28" s="446"/>
      <c r="CL28" s="446"/>
      <c r="CM28" s="446"/>
      <c r="CN28" s="446"/>
      <c r="CO28" s="446"/>
      <c r="CP28" s="446"/>
      <c r="CQ28" s="446"/>
      <c r="CR28" s="446"/>
      <c r="CS28" s="446"/>
      <c r="CT28" s="446"/>
      <c r="CU28" s="862"/>
      <c r="CV28" s="862"/>
      <c r="CW28" s="862"/>
      <c r="CX28" s="862"/>
      <c r="CY28" s="862"/>
      <c r="CZ28" s="862"/>
      <c r="DA28" s="862"/>
      <c r="DB28" s="862"/>
      <c r="DC28" s="865"/>
      <c r="DD28" s="865"/>
      <c r="DE28" s="865"/>
      <c r="DF28" s="865"/>
      <c r="DG28" s="866"/>
      <c r="DH28" s="866"/>
      <c r="DI28" s="866"/>
      <c r="DJ28" s="866"/>
      <c r="DK28" s="866"/>
      <c r="DL28" s="869"/>
      <c r="DM28" s="869"/>
      <c r="DN28" s="869"/>
      <c r="DO28" s="871"/>
      <c r="DP28" s="871"/>
      <c r="DQ28" s="871"/>
      <c r="DR28" s="871"/>
      <c r="DS28" s="871"/>
      <c r="DT28" s="871"/>
    </row>
    <row r="29" spans="1:124" ht="11.25" customHeight="1">
      <c r="A29" s="592"/>
      <c r="B29" s="840"/>
      <c r="C29" s="446"/>
      <c r="D29" s="446"/>
      <c r="E29" s="446"/>
      <c r="F29" s="446"/>
      <c r="G29" s="446"/>
      <c r="H29" s="446"/>
      <c r="I29" s="446"/>
      <c r="J29" s="446"/>
      <c r="K29" s="446"/>
      <c r="L29" s="446"/>
      <c r="M29" s="446"/>
      <c r="N29" s="446"/>
      <c r="O29" s="446"/>
      <c r="P29" s="446"/>
      <c r="Q29" s="446"/>
      <c r="R29" s="446"/>
      <c r="S29" s="446"/>
      <c r="T29" s="446"/>
      <c r="U29" s="446"/>
      <c r="V29" s="446"/>
      <c r="W29" s="446"/>
      <c r="X29" s="446"/>
      <c r="Y29" s="446"/>
      <c r="Z29" s="446"/>
      <c r="AA29" s="446"/>
      <c r="AB29" s="446"/>
      <c r="AC29" s="446"/>
      <c r="AD29" s="446"/>
      <c r="AE29" s="446"/>
      <c r="AF29" s="446"/>
      <c r="AG29" s="446"/>
      <c r="AH29" s="446"/>
      <c r="AI29" s="446"/>
      <c r="AJ29" s="446"/>
      <c r="AK29" s="446"/>
      <c r="AL29" s="446"/>
      <c r="AM29" s="446"/>
      <c r="AN29" s="446"/>
      <c r="AO29" s="446"/>
      <c r="AP29" s="446"/>
      <c r="AQ29" s="446"/>
      <c r="AR29" s="446"/>
      <c r="AS29" s="446"/>
      <c r="AT29" s="446"/>
      <c r="AU29" s="446"/>
      <c r="AV29" s="446"/>
      <c r="AW29" s="446"/>
      <c r="AX29" s="446"/>
      <c r="AY29" s="446"/>
      <c r="AZ29" s="446"/>
      <c r="BA29" s="446"/>
      <c r="BB29" s="446"/>
      <c r="BC29" s="446"/>
      <c r="BD29" s="446"/>
      <c r="BE29" s="446"/>
      <c r="BF29" s="446"/>
      <c r="BG29" s="446"/>
      <c r="BH29" s="446"/>
      <c r="BI29" s="446"/>
      <c r="BJ29" s="446"/>
      <c r="BK29" s="446"/>
      <c r="BL29" s="446"/>
      <c r="BM29" s="446"/>
      <c r="BN29" s="446"/>
      <c r="BO29" s="446"/>
      <c r="BP29" s="446"/>
      <c r="BQ29" s="446"/>
      <c r="BR29" s="446"/>
      <c r="BS29" s="446"/>
      <c r="BT29" s="446"/>
      <c r="BU29" s="446"/>
      <c r="BV29" s="446"/>
      <c r="BW29" s="446"/>
      <c r="BX29" s="446"/>
      <c r="BY29" s="446"/>
      <c r="BZ29" s="446"/>
      <c r="CA29" s="446"/>
      <c r="CB29" s="446"/>
      <c r="CC29" s="446"/>
      <c r="CD29" s="446"/>
      <c r="CE29" s="446"/>
      <c r="CF29" s="446"/>
      <c r="CG29" s="446"/>
      <c r="CH29" s="446"/>
      <c r="CI29" s="446"/>
      <c r="CJ29" s="446"/>
      <c r="CK29" s="446"/>
      <c r="CL29" s="446"/>
      <c r="CM29" s="446"/>
      <c r="CN29" s="446"/>
      <c r="CO29" s="446"/>
      <c r="CP29" s="446"/>
      <c r="CQ29" s="446"/>
      <c r="CR29" s="446"/>
      <c r="CS29" s="446"/>
      <c r="CT29" s="446"/>
      <c r="CU29" s="862"/>
      <c r="CV29" s="862"/>
      <c r="CW29" s="862"/>
      <c r="CX29" s="862"/>
      <c r="CY29" s="862" t="s">
        <v>549</v>
      </c>
      <c r="CZ29" s="862"/>
      <c r="DA29" s="862"/>
      <c r="DB29" s="862"/>
      <c r="DC29" s="862" t="s">
        <v>19</v>
      </c>
      <c r="DD29" s="862"/>
      <c r="DE29" s="862"/>
      <c r="DF29" s="862"/>
      <c r="DG29" s="866" t="s">
        <v>438</v>
      </c>
      <c r="DH29" s="866"/>
      <c r="DI29" s="866"/>
      <c r="DJ29" s="866"/>
      <c r="DK29" s="866"/>
      <c r="DL29" s="869" t="s">
        <v>545</v>
      </c>
      <c r="DM29" s="869"/>
      <c r="DN29" s="869"/>
      <c r="DO29" s="871"/>
      <c r="DP29" s="871"/>
      <c r="DQ29" s="871"/>
      <c r="DR29" s="871"/>
      <c r="DS29" s="871"/>
      <c r="DT29" s="871"/>
    </row>
    <row r="30" spans="1:124" ht="11.25" customHeight="1">
      <c r="A30" s="592"/>
      <c r="B30" s="840"/>
      <c r="C30" s="446"/>
      <c r="D30" s="446"/>
      <c r="E30" s="446"/>
      <c r="F30" s="446"/>
      <c r="G30" s="446"/>
      <c r="H30" s="446"/>
      <c r="I30" s="446"/>
      <c r="J30" s="446"/>
      <c r="K30" s="446"/>
      <c r="L30" s="446"/>
      <c r="M30" s="446"/>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6"/>
      <c r="AL30" s="446"/>
      <c r="AM30" s="446"/>
      <c r="AN30" s="446"/>
      <c r="AO30" s="446"/>
      <c r="AP30" s="446"/>
      <c r="AQ30" s="446"/>
      <c r="AR30" s="446"/>
      <c r="AS30" s="446"/>
      <c r="AT30" s="446"/>
      <c r="AU30" s="446"/>
      <c r="AV30" s="446"/>
      <c r="AW30" s="446"/>
      <c r="AX30" s="446"/>
      <c r="AY30" s="446"/>
      <c r="AZ30" s="446"/>
      <c r="BA30" s="446"/>
      <c r="BB30" s="446"/>
      <c r="BC30" s="446"/>
      <c r="BD30" s="446"/>
      <c r="BE30" s="446"/>
      <c r="BF30" s="446"/>
      <c r="BG30" s="446"/>
      <c r="BH30" s="446"/>
      <c r="BI30" s="446"/>
      <c r="BJ30" s="446"/>
      <c r="BK30" s="446"/>
      <c r="BL30" s="446"/>
      <c r="BM30" s="446"/>
      <c r="BN30" s="446"/>
      <c r="BO30" s="446"/>
      <c r="BP30" s="446"/>
      <c r="BQ30" s="446"/>
      <c r="BR30" s="446"/>
      <c r="BS30" s="446"/>
      <c r="BT30" s="446"/>
      <c r="BU30" s="446"/>
      <c r="BV30" s="446"/>
      <c r="BW30" s="446"/>
      <c r="BX30" s="446"/>
      <c r="BY30" s="446"/>
      <c r="BZ30" s="446"/>
      <c r="CA30" s="446"/>
      <c r="CB30" s="446"/>
      <c r="CC30" s="446"/>
      <c r="CD30" s="446"/>
      <c r="CE30" s="446"/>
      <c r="CF30" s="446"/>
      <c r="CG30" s="446"/>
      <c r="CH30" s="446"/>
      <c r="CI30" s="446"/>
      <c r="CJ30" s="446"/>
      <c r="CK30" s="446"/>
      <c r="CL30" s="446"/>
      <c r="CM30" s="446"/>
      <c r="CN30" s="446"/>
      <c r="CO30" s="446"/>
      <c r="CP30" s="446"/>
      <c r="CQ30" s="446"/>
      <c r="CR30" s="446"/>
      <c r="CS30" s="446"/>
      <c r="CT30" s="446"/>
      <c r="CU30" s="862"/>
      <c r="CV30" s="862"/>
      <c r="CW30" s="862"/>
      <c r="CX30" s="862"/>
      <c r="CY30" s="862"/>
      <c r="CZ30" s="862"/>
      <c r="DA30" s="862"/>
      <c r="DB30" s="862"/>
      <c r="DC30" s="862"/>
      <c r="DD30" s="862"/>
      <c r="DE30" s="862"/>
      <c r="DF30" s="862"/>
      <c r="DG30" s="866"/>
      <c r="DH30" s="866"/>
      <c r="DI30" s="866"/>
      <c r="DJ30" s="866"/>
      <c r="DK30" s="866"/>
      <c r="DL30" s="869"/>
      <c r="DM30" s="869"/>
      <c r="DN30" s="869"/>
      <c r="DO30" s="871"/>
      <c r="DP30" s="871"/>
      <c r="DQ30" s="871"/>
      <c r="DR30" s="871"/>
      <c r="DS30" s="871"/>
      <c r="DT30" s="871"/>
    </row>
    <row r="31" spans="1:124" ht="11.25" customHeight="1">
      <c r="A31" s="592"/>
      <c r="B31" s="840"/>
      <c r="C31" s="446"/>
      <c r="D31" s="446"/>
      <c r="E31" s="446"/>
      <c r="F31" s="446"/>
      <c r="G31" s="446"/>
      <c r="H31" s="446"/>
      <c r="I31" s="446"/>
      <c r="J31" s="446"/>
      <c r="K31" s="446"/>
      <c r="L31" s="446"/>
      <c r="M31" s="446"/>
      <c r="N31" s="446"/>
      <c r="O31" s="446"/>
      <c r="P31" s="446"/>
      <c r="Q31" s="446"/>
      <c r="R31" s="446"/>
      <c r="S31" s="446"/>
      <c r="T31" s="446"/>
      <c r="U31" s="446"/>
      <c r="V31" s="446"/>
      <c r="W31" s="446"/>
      <c r="X31" s="446"/>
      <c r="Y31" s="446"/>
      <c r="Z31" s="446"/>
      <c r="AA31" s="446"/>
      <c r="AB31" s="446"/>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46"/>
      <c r="AY31" s="446"/>
      <c r="AZ31" s="446"/>
      <c r="BA31" s="446"/>
      <c r="BB31" s="446"/>
      <c r="BC31" s="446"/>
      <c r="BD31" s="446"/>
      <c r="BE31" s="446"/>
      <c r="BF31" s="446"/>
      <c r="BG31" s="446"/>
      <c r="BH31" s="446"/>
      <c r="BI31" s="446"/>
      <c r="BJ31" s="446"/>
      <c r="BK31" s="446"/>
      <c r="BL31" s="446"/>
      <c r="BM31" s="446"/>
      <c r="BN31" s="446"/>
      <c r="BO31" s="446"/>
      <c r="BP31" s="446"/>
      <c r="BQ31" s="446"/>
      <c r="BR31" s="446"/>
      <c r="BS31" s="446"/>
      <c r="BT31" s="446"/>
      <c r="BU31" s="446"/>
      <c r="BV31" s="446"/>
      <c r="BW31" s="446"/>
      <c r="BX31" s="446"/>
      <c r="BY31" s="446"/>
      <c r="BZ31" s="446"/>
      <c r="CA31" s="446"/>
      <c r="CB31" s="446"/>
      <c r="CC31" s="446"/>
      <c r="CD31" s="446"/>
      <c r="CE31" s="446"/>
      <c r="CF31" s="446"/>
      <c r="CG31" s="446"/>
      <c r="CH31" s="446"/>
      <c r="CI31" s="446"/>
      <c r="CJ31" s="446"/>
      <c r="CK31" s="446"/>
      <c r="CL31" s="446"/>
      <c r="CM31" s="446"/>
      <c r="CN31" s="446"/>
      <c r="CO31" s="446"/>
      <c r="CP31" s="446"/>
      <c r="CQ31" s="446"/>
      <c r="CR31" s="446"/>
      <c r="CS31" s="446"/>
      <c r="CT31" s="446"/>
      <c r="CU31" s="862"/>
      <c r="CV31" s="862"/>
      <c r="CW31" s="862"/>
      <c r="CX31" s="862"/>
      <c r="CY31" s="862"/>
      <c r="CZ31" s="862"/>
      <c r="DA31" s="862"/>
      <c r="DB31" s="862"/>
      <c r="DC31" s="862"/>
      <c r="DD31" s="862"/>
      <c r="DE31" s="862"/>
      <c r="DF31" s="862"/>
      <c r="DG31" s="866"/>
      <c r="DH31" s="866"/>
      <c r="DI31" s="866"/>
      <c r="DJ31" s="866"/>
      <c r="DK31" s="866"/>
      <c r="DL31" s="869"/>
      <c r="DM31" s="869"/>
      <c r="DN31" s="869"/>
      <c r="DO31" s="871"/>
      <c r="DP31" s="871"/>
      <c r="DQ31" s="871"/>
      <c r="DR31" s="871"/>
      <c r="DS31" s="871"/>
      <c r="DT31" s="871"/>
    </row>
    <row r="32" spans="1:124" ht="11.25" customHeight="1">
      <c r="A32" s="592"/>
      <c r="B32" s="840"/>
      <c r="C32" s="446"/>
      <c r="D32" s="446"/>
      <c r="E32" s="446"/>
      <c r="F32" s="446"/>
      <c r="G32" s="446"/>
      <c r="H32" s="446"/>
      <c r="I32" s="446"/>
      <c r="J32" s="446"/>
      <c r="K32" s="446"/>
      <c r="L32" s="446"/>
      <c r="M32" s="446"/>
      <c r="N32" s="446"/>
      <c r="O32" s="446"/>
      <c r="P32" s="446"/>
      <c r="Q32" s="446"/>
      <c r="R32" s="446"/>
      <c r="S32" s="446"/>
      <c r="T32" s="446"/>
      <c r="U32" s="446"/>
      <c r="V32" s="446"/>
      <c r="W32" s="446"/>
      <c r="X32" s="446"/>
      <c r="Y32" s="446"/>
      <c r="Z32" s="446"/>
      <c r="AA32" s="446"/>
      <c r="AB32" s="446"/>
      <c r="AC32" s="446"/>
      <c r="AD32" s="446"/>
      <c r="AE32" s="446"/>
      <c r="AF32" s="446"/>
      <c r="AG32" s="446"/>
      <c r="AH32" s="446"/>
      <c r="AI32" s="446"/>
      <c r="AJ32" s="446"/>
      <c r="AK32" s="446"/>
      <c r="AL32" s="446"/>
      <c r="AM32" s="446"/>
      <c r="AN32" s="446"/>
      <c r="AO32" s="446"/>
      <c r="AP32" s="446"/>
      <c r="AQ32" s="446"/>
      <c r="AR32" s="446"/>
      <c r="AS32" s="446"/>
      <c r="AT32" s="446"/>
      <c r="AU32" s="446"/>
      <c r="AV32" s="446"/>
      <c r="AW32" s="446"/>
      <c r="AX32" s="446"/>
      <c r="AY32" s="446"/>
      <c r="AZ32" s="446"/>
      <c r="BA32" s="446"/>
      <c r="BB32" s="446"/>
      <c r="BC32" s="446"/>
      <c r="BD32" s="446"/>
      <c r="BE32" s="446"/>
      <c r="BF32" s="446"/>
      <c r="BG32" s="446"/>
      <c r="BH32" s="446"/>
      <c r="BI32" s="446"/>
      <c r="BJ32" s="446"/>
      <c r="BK32" s="446"/>
      <c r="BL32" s="446"/>
      <c r="BM32" s="446"/>
      <c r="BN32" s="446"/>
      <c r="BO32" s="446"/>
      <c r="BP32" s="446"/>
      <c r="BQ32" s="446"/>
      <c r="BR32" s="446"/>
      <c r="BS32" s="446"/>
      <c r="BT32" s="446"/>
      <c r="BU32" s="446"/>
      <c r="BV32" s="446"/>
      <c r="BW32" s="446"/>
      <c r="BX32" s="446"/>
      <c r="BY32" s="446"/>
      <c r="BZ32" s="446"/>
      <c r="CA32" s="446"/>
      <c r="CB32" s="446"/>
      <c r="CC32" s="446"/>
      <c r="CD32" s="446"/>
      <c r="CE32" s="446"/>
      <c r="CF32" s="446"/>
      <c r="CG32" s="446"/>
      <c r="CH32" s="446"/>
      <c r="CI32" s="446"/>
      <c r="CJ32" s="446"/>
      <c r="CK32" s="446"/>
      <c r="CL32" s="446"/>
      <c r="CM32" s="446"/>
      <c r="CN32" s="446"/>
      <c r="CO32" s="446"/>
      <c r="CP32" s="446"/>
      <c r="CQ32" s="446"/>
      <c r="CR32" s="446"/>
      <c r="CS32" s="446"/>
      <c r="CT32" s="446"/>
      <c r="CU32" s="862"/>
      <c r="CV32" s="862"/>
      <c r="CW32" s="862"/>
      <c r="CX32" s="862"/>
      <c r="CY32" s="862"/>
      <c r="CZ32" s="862"/>
      <c r="DA32" s="862"/>
      <c r="DB32" s="862"/>
      <c r="DC32" s="862"/>
      <c r="DD32" s="862"/>
      <c r="DE32" s="862"/>
      <c r="DF32" s="862"/>
      <c r="DG32" s="866" t="s">
        <v>387</v>
      </c>
      <c r="DH32" s="866"/>
      <c r="DI32" s="866"/>
      <c r="DJ32" s="866"/>
      <c r="DK32" s="866"/>
      <c r="DL32" s="869" t="s">
        <v>547</v>
      </c>
      <c r="DM32" s="869"/>
      <c r="DN32" s="869"/>
      <c r="DO32" s="871"/>
      <c r="DP32" s="871"/>
      <c r="DQ32" s="871"/>
      <c r="DR32" s="871"/>
      <c r="DS32" s="871"/>
      <c r="DT32" s="871"/>
    </row>
    <row r="33" spans="1:124" ht="11.25" customHeight="1">
      <c r="A33" s="592"/>
      <c r="B33" s="840"/>
      <c r="C33" s="446"/>
      <c r="D33" s="446"/>
      <c r="E33" s="446"/>
      <c r="F33" s="446"/>
      <c r="G33" s="446"/>
      <c r="H33" s="446"/>
      <c r="I33" s="446"/>
      <c r="J33" s="446"/>
      <c r="K33" s="446"/>
      <c r="L33" s="446"/>
      <c r="M33" s="446"/>
      <c r="N33" s="446"/>
      <c r="O33" s="446"/>
      <c r="P33" s="446"/>
      <c r="Q33" s="446"/>
      <c r="R33" s="446"/>
      <c r="S33" s="446"/>
      <c r="T33" s="446"/>
      <c r="U33" s="446"/>
      <c r="V33" s="446"/>
      <c r="W33" s="446"/>
      <c r="X33" s="446"/>
      <c r="Y33" s="446"/>
      <c r="Z33" s="446"/>
      <c r="AA33" s="446"/>
      <c r="AB33" s="446"/>
      <c r="AC33" s="446"/>
      <c r="AD33" s="446"/>
      <c r="AE33" s="446"/>
      <c r="AF33" s="446"/>
      <c r="AG33" s="446"/>
      <c r="AH33" s="446"/>
      <c r="AI33" s="446"/>
      <c r="AJ33" s="446"/>
      <c r="AK33" s="446"/>
      <c r="AL33" s="446"/>
      <c r="AM33" s="446"/>
      <c r="AN33" s="446"/>
      <c r="AO33" s="446"/>
      <c r="AP33" s="446"/>
      <c r="AQ33" s="446"/>
      <c r="AR33" s="446"/>
      <c r="AS33" s="446"/>
      <c r="AT33" s="446"/>
      <c r="AU33" s="446"/>
      <c r="AV33" s="446"/>
      <c r="AW33" s="446"/>
      <c r="AX33" s="446"/>
      <c r="AY33" s="446"/>
      <c r="AZ33" s="446"/>
      <c r="BA33" s="446"/>
      <c r="BB33" s="446"/>
      <c r="BC33" s="446"/>
      <c r="BD33" s="446"/>
      <c r="BE33" s="446"/>
      <c r="BF33" s="446"/>
      <c r="BG33" s="446"/>
      <c r="BH33" s="446"/>
      <c r="BI33" s="446"/>
      <c r="BJ33" s="446"/>
      <c r="BK33" s="446"/>
      <c r="BL33" s="446"/>
      <c r="BM33" s="446"/>
      <c r="BN33" s="446"/>
      <c r="BO33" s="446"/>
      <c r="BP33" s="446"/>
      <c r="BQ33" s="446"/>
      <c r="BR33" s="446"/>
      <c r="BS33" s="446"/>
      <c r="BT33" s="446"/>
      <c r="BU33" s="446"/>
      <c r="BV33" s="446"/>
      <c r="BW33" s="446"/>
      <c r="BX33" s="446"/>
      <c r="BY33" s="446"/>
      <c r="BZ33" s="446"/>
      <c r="CA33" s="446"/>
      <c r="CB33" s="446"/>
      <c r="CC33" s="446"/>
      <c r="CD33" s="446"/>
      <c r="CE33" s="446"/>
      <c r="CF33" s="446"/>
      <c r="CG33" s="446"/>
      <c r="CH33" s="446"/>
      <c r="CI33" s="446"/>
      <c r="CJ33" s="446"/>
      <c r="CK33" s="446"/>
      <c r="CL33" s="446"/>
      <c r="CM33" s="446"/>
      <c r="CN33" s="446"/>
      <c r="CO33" s="446"/>
      <c r="CP33" s="446"/>
      <c r="CQ33" s="446"/>
      <c r="CR33" s="446"/>
      <c r="CS33" s="446"/>
      <c r="CT33" s="446"/>
      <c r="CU33" s="862"/>
      <c r="CV33" s="862"/>
      <c r="CW33" s="862"/>
      <c r="CX33" s="862"/>
      <c r="CY33" s="862"/>
      <c r="CZ33" s="862"/>
      <c r="DA33" s="862"/>
      <c r="DB33" s="862"/>
      <c r="DC33" s="862"/>
      <c r="DD33" s="862"/>
      <c r="DE33" s="862"/>
      <c r="DF33" s="862"/>
      <c r="DG33" s="866"/>
      <c r="DH33" s="866"/>
      <c r="DI33" s="866"/>
      <c r="DJ33" s="866"/>
      <c r="DK33" s="866"/>
      <c r="DL33" s="869"/>
      <c r="DM33" s="869"/>
      <c r="DN33" s="869"/>
      <c r="DO33" s="871"/>
      <c r="DP33" s="871"/>
      <c r="DQ33" s="871"/>
      <c r="DR33" s="871"/>
      <c r="DS33" s="871"/>
      <c r="DT33" s="871"/>
    </row>
    <row r="34" spans="1:124" ht="11.25" customHeight="1">
      <c r="A34" s="592"/>
      <c r="B34" s="840"/>
      <c r="C34" s="446"/>
      <c r="D34" s="446"/>
      <c r="E34" s="446"/>
      <c r="F34" s="446"/>
      <c r="G34" s="446"/>
      <c r="H34" s="446"/>
      <c r="I34" s="446"/>
      <c r="J34" s="446"/>
      <c r="K34" s="446"/>
      <c r="L34" s="446"/>
      <c r="M34" s="446"/>
      <c r="N34" s="446"/>
      <c r="O34" s="446"/>
      <c r="P34" s="446"/>
      <c r="Q34" s="446"/>
      <c r="R34" s="446"/>
      <c r="S34" s="446"/>
      <c r="T34" s="446"/>
      <c r="U34" s="446"/>
      <c r="V34" s="446"/>
      <c r="W34" s="446"/>
      <c r="X34" s="446"/>
      <c r="Y34" s="446"/>
      <c r="Z34" s="446"/>
      <c r="AA34" s="446"/>
      <c r="AB34" s="446"/>
      <c r="AC34" s="446"/>
      <c r="AD34" s="446"/>
      <c r="AE34" s="446"/>
      <c r="AF34" s="446"/>
      <c r="AG34" s="446"/>
      <c r="AH34" s="446"/>
      <c r="AI34" s="446"/>
      <c r="AJ34" s="446"/>
      <c r="AK34" s="446"/>
      <c r="AL34" s="446"/>
      <c r="AM34" s="446"/>
      <c r="AN34" s="446"/>
      <c r="AO34" s="446"/>
      <c r="AP34" s="446"/>
      <c r="AQ34" s="446"/>
      <c r="AR34" s="446"/>
      <c r="AS34" s="446"/>
      <c r="AT34" s="446"/>
      <c r="AU34" s="446"/>
      <c r="AV34" s="446"/>
      <c r="AW34" s="446"/>
      <c r="AX34" s="446"/>
      <c r="AY34" s="446"/>
      <c r="AZ34" s="446"/>
      <c r="BA34" s="446"/>
      <c r="BB34" s="446"/>
      <c r="BC34" s="446"/>
      <c r="BD34" s="446"/>
      <c r="BE34" s="446"/>
      <c r="BF34" s="446"/>
      <c r="BG34" s="446"/>
      <c r="BH34" s="446"/>
      <c r="BI34" s="446"/>
      <c r="BJ34" s="446"/>
      <c r="BK34" s="446"/>
      <c r="BL34" s="446"/>
      <c r="BM34" s="446"/>
      <c r="BN34" s="446"/>
      <c r="BO34" s="446"/>
      <c r="BP34" s="446"/>
      <c r="BQ34" s="446"/>
      <c r="BR34" s="446"/>
      <c r="BS34" s="446"/>
      <c r="BT34" s="446"/>
      <c r="BU34" s="446"/>
      <c r="BV34" s="446"/>
      <c r="BW34" s="446"/>
      <c r="BX34" s="446"/>
      <c r="BY34" s="446"/>
      <c r="BZ34" s="446"/>
      <c r="CA34" s="446"/>
      <c r="CB34" s="446"/>
      <c r="CC34" s="446"/>
      <c r="CD34" s="446"/>
      <c r="CE34" s="446"/>
      <c r="CF34" s="446"/>
      <c r="CG34" s="446"/>
      <c r="CH34" s="446"/>
      <c r="CI34" s="446"/>
      <c r="CJ34" s="446"/>
      <c r="CK34" s="446"/>
      <c r="CL34" s="446"/>
      <c r="CM34" s="446"/>
      <c r="CN34" s="446"/>
      <c r="CO34" s="446"/>
      <c r="CP34" s="446"/>
      <c r="CQ34" s="446"/>
      <c r="CR34" s="446"/>
      <c r="CS34" s="446"/>
      <c r="CT34" s="446"/>
      <c r="CU34" s="862"/>
      <c r="CV34" s="862"/>
      <c r="CW34" s="862"/>
      <c r="CX34" s="862"/>
      <c r="CY34" s="862"/>
      <c r="CZ34" s="862"/>
      <c r="DA34" s="862"/>
      <c r="DB34" s="862"/>
      <c r="DC34" s="862"/>
      <c r="DD34" s="862"/>
      <c r="DE34" s="862"/>
      <c r="DF34" s="862"/>
      <c r="DG34" s="866"/>
      <c r="DH34" s="866"/>
      <c r="DI34" s="866"/>
      <c r="DJ34" s="866"/>
      <c r="DK34" s="866"/>
      <c r="DL34" s="869"/>
      <c r="DM34" s="869"/>
      <c r="DN34" s="869"/>
      <c r="DO34" s="871"/>
      <c r="DP34" s="871"/>
      <c r="DQ34" s="871"/>
      <c r="DR34" s="871"/>
      <c r="DS34" s="871"/>
      <c r="DT34" s="871"/>
    </row>
    <row r="35" spans="1:124" ht="11.25" customHeight="1">
      <c r="A35" s="592"/>
      <c r="B35" s="840"/>
      <c r="C35" s="446"/>
      <c r="D35" s="446"/>
      <c r="E35" s="446"/>
      <c r="F35" s="446"/>
      <c r="G35" s="446"/>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6"/>
      <c r="AY35" s="446"/>
      <c r="AZ35" s="446"/>
      <c r="BA35" s="446"/>
      <c r="BB35" s="446"/>
      <c r="BC35" s="446"/>
      <c r="BD35" s="446"/>
      <c r="BE35" s="446"/>
      <c r="BF35" s="446"/>
      <c r="BG35" s="446"/>
      <c r="BH35" s="446"/>
      <c r="BI35" s="446"/>
      <c r="BJ35" s="446"/>
      <c r="BK35" s="446"/>
      <c r="BL35" s="446"/>
      <c r="BM35" s="446"/>
      <c r="BN35" s="446"/>
      <c r="BO35" s="446"/>
      <c r="BP35" s="446"/>
      <c r="BQ35" s="446"/>
      <c r="BR35" s="446"/>
      <c r="BS35" s="446"/>
      <c r="BT35" s="446"/>
      <c r="BU35" s="446"/>
      <c r="BV35" s="446"/>
      <c r="BW35" s="446"/>
      <c r="BX35" s="446"/>
      <c r="BY35" s="446"/>
      <c r="BZ35" s="446"/>
      <c r="CA35" s="446"/>
      <c r="CB35" s="446"/>
      <c r="CC35" s="446"/>
      <c r="CD35" s="446"/>
      <c r="CE35" s="446"/>
      <c r="CF35" s="446"/>
      <c r="CG35" s="446"/>
      <c r="CH35" s="446"/>
      <c r="CI35" s="446"/>
      <c r="CJ35" s="446"/>
      <c r="CK35" s="446"/>
      <c r="CL35" s="446"/>
      <c r="CM35" s="446"/>
      <c r="CN35" s="446"/>
      <c r="CO35" s="446"/>
      <c r="CP35" s="446"/>
      <c r="CQ35" s="446"/>
      <c r="CR35" s="446"/>
      <c r="CS35" s="446"/>
      <c r="CT35" s="446"/>
      <c r="CU35" s="862"/>
      <c r="CV35" s="862"/>
      <c r="CW35" s="862"/>
      <c r="CX35" s="862"/>
      <c r="CY35" s="862"/>
      <c r="CZ35" s="862"/>
      <c r="DA35" s="862"/>
      <c r="DB35" s="862"/>
      <c r="DC35" s="865" t="s">
        <v>476</v>
      </c>
      <c r="DD35" s="865"/>
      <c r="DE35" s="865"/>
      <c r="DF35" s="865"/>
      <c r="DG35" s="866" t="s">
        <v>438</v>
      </c>
      <c r="DH35" s="866"/>
      <c r="DI35" s="866"/>
      <c r="DJ35" s="866"/>
      <c r="DK35" s="866"/>
      <c r="DL35" s="869" t="s">
        <v>545</v>
      </c>
      <c r="DM35" s="869"/>
      <c r="DN35" s="869"/>
      <c r="DO35" s="871"/>
      <c r="DP35" s="871"/>
      <c r="DQ35" s="871"/>
      <c r="DR35" s="871"/>
      <c r="DS35" s="871"/>
      <c r="DT35" s="871"/>
    </row>
    <row r="36" spans="1:124" ht="11.25" customHeight="1">
      <c r="A36" s="592"/>
      <c r="B36" s="840"/>
      <c r="C36" s="446"/>
      <c r="D36" s="446"/>
      <c r="E36" s="446"/>
      <c r="F36" s="446"/>
      <c r="G36" s="446"/>
      <c r="H36" s="446"/>
      <c r="I36" s="446"/>
      <c r="J36" s="446"/>
      <c r="K36" s="446"/>
      <c r="L36" s="446"/>
      <c r="M36" s="446"/>
      <c r="N36" s="446"/>
      <c r="O36" s="446"/>
      <c r="P36" s="446"/>
      <c r="Q36" s="446"/>
      <c r="R36" s="446"/>
      <c r="S36" s="446"/>
      <c r="T36" s="446"/>
      <c r="U36" s="446"/>
      <c r="V36" s="446"/>
      <c r="W36" s="446"/>
      <c r="X36" s="446"/>
      <c r="Y36" s="446"/>
      <c r="Z36" s="446"/>
      <c r="AA36" s="446"/>
      <c r="AB36" s="446"/>
      <c r="AC36" s="446"/>
      <c r="AD36" s="446"/>
      <c r="AE36" s="446"/>
      <c r="AF36" s="446"/>
      <c r="AG36" s="446"/>
      <c r="AH36" s="446"/>
      <c r="AI36" s="446"/>
      <c r="AJ36" s="446"/>
      <c r="AK36" s="446"/>
      <c r="AL36" s="446"/>
      <c r="AM36" s="446"/>
      <c r="AN36" s="446"/>
      <c r="AO36" s="446"/>
      <c r="AP36" s="446"/>
      <c r="AQ36" s="446"/>
      <c r="AR36" s="446"/>
      <c r="AS36" s="446"/>
      <c r="AT36" s="446"/>
      <c r="AU36" s="446"/>
      <c r="AV36" s="446"/>
      <c r="AW36" s="446"/>
      <c r="AX36" s="446"/>
      <c r="AY36" s="446"/>
      <c r="AZ36" s="446"/>
      <c r="BA36" s="446"/>
      <c r="BB36" s="446"/>
      <c r="BC36" s="446"/>
      <c r="BD36" s="446"/>
      <c r="BE36" s="446"/>
      <c r="BF36" s="446"/>
      <c r="BG36" s="446"/>
      <c r="BH36" s="446"/>
      <c r="BI36" s="446"/>
      <c r="BJ36" s="446"/>
      <c r="BK36" s="446"/>
      <c r="BL36" s="446"/>
      <c r="BM36" s="446"/>
      <c r="BN36" s="446"/>
      <c r="BO36" s="446"/>
      <c r="BP36" s="446"/>
      <c r="BQ36" s="446"/>
      <c r="BR36" s="446"/>
      <c r="BS36" s="446"/>
      <c r="BT36" s="446"/>
      <c r="BU36" s="446"/>
      <c r="BV36" s="446"/>
      <c r="BW36" s="446"/>
      <c r="BX36" s="446"/>
      <c r="BY36" s="446"/>
      <c r="BZ36" s="446"/>
      <c r="CA36" s="446"/>
      <c r="CB36" s="446"/>
      <c r="CC36" s="446"/>
      <c r="CD36" s="446"/>
      <c r="CE36" s="446"/>
      <c r="CF36" s="446"/>
      <c r="CG36" s="446"/>
      <c r="CH36" s="446"/>
      <c r="CI36" s="446"/>
      <c r="CJ36" s="446"/>
      <c r="CK36" s="446"/>
      <c r="CL36" s="446"/>
      <c r="CM36" s="446"/>
      <c r="CN36" s="446"/>
      <c r="CO36" s="446"/>
      <c r="CP36" s="446"/>
      <c r="CQ36" s="446"/>
      <c r="CR36" s="446"/>
      <c r="CS36" s="446"/>
      <c r="CT36" s="446"/>
      <c r="CU36" s="862"/>
      <c r="CV36" s="862"/>
      <c r="CW36" s="862"/>
      <c r="CX36" s="862"/>
      <c r="CY36" s="862"/>
      <c r="CZ36" s="862"/>
      <c r="DA36" s="862"/>
      <c r="DB36" s="862"/>
      <c r="DC36" s="865"/>
      <c r="DD36" s="865"/>
      <c r="DE36" s="865"/>
      <c r="DF36" s="865"/>
      <c r="DG36" s="866"/>
      <c r="DH36" s="866"/>
      <c r="DI36" s="866"/>
      <c r="DJ36" s="866"/>
      <c r="DK36" s="866"/>
      <c r="DL36" s="869"/>
      <c r="DM36" s="869"/>
      <c r="DN36" s="869"/>
      <c r="DO36" s="871"/>
      <c r="DP36" s="871"/>
      <c r="DQ36" s="871"/>
      <c r="DR36" s="871"/>
      <c r="DS36" s="871"/>
      <c r="DT36" s="871"/>
    </row>
    <row r="37" spans="1:124" ht="11.25" customHeight="1">
      <c r="A37" s="592"/>
      <c r="B37" s="840"/>
      <c r="C37" s="446"/>
      <c r="D37" s="446"/>
      <c r="E37" s="446"/>
      <c r="F37" s="446"/>
      <c r="G37" s="446"/>
      <c r="H37" s="446"/>
      <c r="I37" s="446"/>
      <c r="J37" s="446"/>
      <c r="K37" s="446"/>
      <c r="L37" s="446"/>
      <c r="M37" s="446"/>
      <c r="N37" s="446"/>
      <c r="O37" s="446"/>
      <c r="P37" s="446"/>
      <c r="Q37" s="446"/>
      <c r="R37" s="446"/>
      <c r="S37" s="446"/>
      <c r="T37" s="446"/>
      <c r="U37" s="446"/>
      <c r="V37" s="446"/>
      <c r="W37" s="446"/>
      <c r="X37" s="446"/>
      <c r="Y37" s="446"/>
      <c r="Z37" s="446"/>
      <c r="AA37" s="446"/>
      <c r="AB37" s="446"/>
      <c r="AC37" s="446"/>
      <c r="AD37" s="446"/>
      <c r="AE37" s="446"/>
      <c r="AF37" s="446"/>
      <c r="AG37" s="446"/>
      <c r="AH37" s="446"/>
      <c r="AI37" s="446"/>
      <c r="AJ37" s="446"/>
      <c r="AK37" s="446"/>
      <c r="AL37" s="446"/>
      <c r="AM37" s="446"/>
      <c r="AN37" s="446"/>
      <c r="AO37" s="446"/>
      <c r="AP37" s="446"/>
      <c r="AQ37" s="446"/>
      <c r="AR37" s="446"/>
      <c r="AS37" s="446"/>
      <c r="AT37" s="446"/>
      <c r="AU37" s="446"/>
      <c r="AV37" s="446"/>
      <c r="AW37" s="446"/>
      <c r="AX37" s="446"/>
      <c r="AY37" s="446"/>
      <c r="AZ37" s="446"/>
      <c r="BA37" s="446"/>
      <c r="BB37" s="446"/>
      <c r="BC37" s="446"/>
      <c r="BD37" s="446"/>
      <c r="BE37" s="446"/>
      <c r="BF37" s="446"/>
      <c r="BG37" s="446"/>
      <c r="BH37" s="446"/>
      <c r="BI37" s="446"/>
      <c r="BJ37" s="446"/>
      <c r="BK37" s="446"/>
      <c r="BL37" s="446"/>
      <c r="BM37" s="446"/>
      <c r="BN37" s="446"/>
      <c r="BO37" s="446"/>
      <c r="BP37" s="446"/>
      <c r="BQ37" s="446"/>
      <c r="BR37" s="446"/>
      <c r="BS37" s="446"/>
      <c r="BT37" s="446"/>
      <c r="BU37" s="446"/>
      <c r="BV37" s="446"/>
      <c r="BW37" s="446"/>
      <c r="BX37" s="446"/>
      <c r="BY37" s="446"/>
      <c r="BZ37" s="446"/>
      <c r="CA37" s="446"/>
      <c r="CB37" s="446"/>
      <c r="CC37" s="446"/>
      <c r="CD37" s="446"/>
      <c r="CE37" s="446"/>
      <c r="CF37" s="446"/>
      <c r="CG37" s="446"/>
      <c r="CH37" s="446"/>
      <c r="CI37" s="446"/>
      <c r="CJ37" s="446"/>
      <c r="CK37" s="446"/>
      <c r="CL37" s="446"/>
      <c r="CM37" s="446"/>
      <c r="CN37" s="446"/>
      <c r="CO37" s="446"/>
      <c r="CP37" s="446"/>
      <c r="CQ37" s="446"/>
      <c r="CR37" s="446"/>
      <c r="CS37" s="446"/>
      <c r="CT37" s="446"/>
      <c r="CU37" s="862"/>
      <c r="CV37" s="862"/>
      <c r="CW37" s="862"/>
      <c r="CX37" s="862"/>
      <c r="CY37" s="862"/>
      <c r="CZ37" s="862"/>
      <c r="DA37" s="862"/>
      <c r="DB37" s="862"/>
      <c r="DC37" s="865"/>
      <c r="DD37" s="865"/>
      <c r="DE37" s="865"/>
      <c r="DF37" s="865"/>
      <c r="DG37" s="866"/>
      <c r="DH37" s="866"/>
      <c r="DI37" s="866"/>
      <c r="DJ37" s="866"/>
      <c r="DK37" s="866"/>
      <c r="DL37" s="869"/>
      <c r="DM37" s="869"/>
      <c r="DN37" s="869"/>
      <c r="DO37" s="871"/>
      <c r="DP37" s="871"/>
      <c r="DQ37" s="871"/>
      <c r="DR37" s="871"/>
      <c r="DS37" s="871"/>
      <c r="DT37" s="871"/>
    </row>
    <row r="38" spans="1:124" ht="11.25" customHeight="1">
      <c r="A38" s="592"/>
      <c r="B38" s="840"/>
      <c r="C38" s="446"/>
      <c r="D38" s="446"/>
      <c r="E38" s="446"/>
      <c r="F38" s="446"/>
      <c r="G38" s="446"/>
      <c r="H38" s="446"/>
      <c r="I38" s="446"/>
      <c r="J38" s="446"/>
      <c r="K38" s="446"/>
      <c r="L38" s="446"/>
      <c r="M38" s="446"/>
      <c r="N38" s="446"/>
      <c r="O38" s="446"/>
      <c r="P38" s="446"/>
      <c r="Q38" s="446"/>
      <c r="R38" s="446"/>
      <c r="S38" s="446"/>
      <c r="T38" s="446"/>
      <c r="U38" s="446"/>
      <c r="V38" s="446"/>
      <c r="W38" s="446"/>
      <c r="X38" s="446"/>
      <c r="Y38" s="446"/>
      <c r="Z38" s="446"/>
      <c r="AA38" s="446"/>
      <c r="AB38" s="446"/>
      <c r="AC38" s="446"/>
      <c r="AD38" s="446"/>
      <c r="AE38" s="446"/>
      <c r="AF38" s="446"/>
      <c r="AG38" s="446"/>
      <c r="AH38" s="446"/>
      <c r="AI38" s="446"/>
      <c r="AJ38" s="446"/>
      <c r="AK38" s="446"/>
      <c r="AL38" s="446"/>
      <c r="AM38" s="446"/>
      <c r="AN38" s="446"/>
      <c r="AO38" s="446"/>
      <c r="AP38" s="446"/>
      <c r="AQ38" s="446"/>
      <c r="AR38" s="446"/>
      <c r="AS38" s="446"/>
      <c r="AT38" s="446"/>
      <c r="AU38" s="446"/>
      <c r="AV38" s="446"/>
      <c r="AW38" s="446"/>
      <c r="AX38" s="446"/>
      <c r="AY38" s="446"/>
      <c r="AZ38" s="446"/>
      <c r="BA38" s="446"/>
      <c r="BB38" s="446"/>
      <c r="BC38" s="446"/>
      <c r="BD38" s="446"/>
      <c r="BE38" s="446"/>
      <c r="BF38" s="446"/>
      <c r="BG38" s="446"/>
      <c r="BH38" s="446"/>
      <c r="BI38" s="446"/>
      <c r="BJ38" s="446"/>
      <c r="BK38" s="446"/>
      <c r="BL38" s="446"/>
      <c r="BM38" s="446"/>
      <c r="BN38" s="446"/>
      <c r="BO38" s="446"/>
      <c r="BP38" s="446"/>
      <c r="BQ38" s="446"/>
      <c r="BR38" s="446"/>
      <c r="BS38" s="446"/>
      <c r="BT38" s="446"/>
      <c r="BU38" s="446"/>
      <c r="BV38" s="446"/>
      <c r="BW38" s="446"/>
      <c r="BX38" s="446"/>
      <c r="BY38" s="446"/>
      <c r="BZ38" s="446"/>
      <c r="CA38" s="446"/>
      <c r="CB38" s="446"/>
      <c r="CC38" s="446"/>
      <c r="CD38" s="446"/>
      <c r="CE38" s="446"/>
      <c r="CF38" s="446"/>
      <c r="CG38" s="446"/>
      <c r="CH38" s="446"/>
      <c r="CI38" s="446"/>
      <c r="CJ38" s="446"/>
      <c r="CK38" s="446"/>
      <c r="CL38" s="446"/>
      <c r="CM38" s="446"/>
      <c r="CN38" s="446"/>
      <c r="CO38" s="446"/>
      <c r="CP38" s="446"/>
      <c r="CQ38" s="446"/>
      <c r="CR38" s="446"/>
      <c r="CS38" s="446"/>
      <c r="CT38" s="446"/>
      <c r="CU38" s="862"/>
      <c r="CV38" s="862"/>
      <c r="CW38" s="862"/>
      <c r="CX38" s="862"/>
      <c r="CY38" s="862"/>
      <c r="CZ38" s="862"/>
      <c r="DA38" s="862"/>
      <c r="DB38" s="862"/>
      <c r="DC38" s="865"/>
      <c r="DD38" s="865"/>
      <c r="DE38" s="865"/>
      <c r="DF38" s="865"/>
      <c r="DG38" s="866" t="s">
        <v>387</v>
      </c>
      <c r="DH38" s="866"/>
      <c r="DI38" s="866"/>
      <c r="DJ38" s="866"/>
      <c r="DK38" s="866"/>
      <c r="DL38" s="869" t="s">
        <v>547</v>
      </c>
      <c r="DM38" s="869"/>
      <c r="DN38" s="869"/>
      <c r="DO38" s="871"/>
      <c r="DP38" s="871"/>
      <c r="DQ38" s="871"/>
      <c r="DR38" s="871"/>
      <c r="DS38" s="871"/>
      <c r="DT38" s="871"/>
    </row>
    <row r="39" spans="1:124" ht="11.25" customHeight="1">
      <c r="A39" s="592"/>
      <c r="B39" s="840"/>
      <c r="C39" s="446"/>
      <c r="D39" s="446"/>
      <c r="E39" s="446"/>
      <c r="F39" s="446"/>
      <c r="G39" s="446"/>
      <c r="H39" s="446"/>
      <c r="I39" s="446"/>
      <c r="J39" s="446"/>
      <c r="K39" s="446"/>
      <c r="L39" s="446"/>
      <c r="M39" s="446"/>
      <c r="N39" s="446"/>
      <c r="O39" s="446"/>
      <c r="P39" s="446"/>
      <c r="Q39" s="446"/>
      <c r="R39" s="446"/>
      <c r="S39" s="446"/>
      <c r="T39" s="446"/>
      <c r="U39" s="446"/>
      <c r="V39" s="446"/>
      <c r="W39" s="446"/>
      <c r="X39" s="446"/>
      <c r="Y39" s="446"/>
      <c r="Z39" s="446"/>
      <c r="AA39" s="446"/>
      <c r="AB39" s="446"/>
      <c r="AC39" s="446"/>
      <c r="AD39" s="446"/>
      <c r="AE39" s="446"/>
      <c r="AF39" s="446"/>
      <c r="AG39" s="446"/>
      <c r="AH39" s="446"/>
      <c r="AI39" s="446"/>
      <c r="AJ39" s="446"/>
      <c r="AK39" s="446"/>
      <c r="AL39" s="446"/>
      <c r="AM39" s="446"/>
      <c r="AN39" s="446"/>
      <c r="AO39" s="446"/>
      <c r="AP39" s="446"/>
      <c r="AQ39" s="446"/>
      <c r="AR39" s="446"/>
      <c r="AS39" s="446"/>
      <c r="AT39" s="446"/>
      <c r="AU39" s="446"/>
      <c r="AV39" s="446"/>
      <c r="AW39" s="446"/>
      <c r="AX39" s="446"/>
      <c r="AY39" s="446"/>
      <c r="AZ39" s="446"/>
      <c r="BA39" s="446"/>
      <c r="BB39" s="446"/>
      <c r="BC39" s="446"/>
      <c r="BD39" s="446"/>
      <c r="BE39" s="446"/>
      <c r="BF39" s="446"/>
      <c r="BG39" s="446"/>
      <c r="BH39" s="446"/>
      <c r="BI39" s="446"/>
      <c r="BJ39" s="446"/>
      <c r="BK39" s="446"/>
      <c r="BL39" s="446"/>
      <c r="BM39" s="446"/>
      <c r="BN39" s="446"/>
      <c r="BO39" s="446"/>
      <c r="BP39" s="446"/>
      <c r="BQ39" s="446"/>
      <c r="BR39" s="446"/>
      <c r="BS39" s="446"/>
      <c r="BT39" s="446"/>
      <c r="BU39" s="446"/>
      <c r="BV39" s="446"/>
      <c r="BW39" s="446"/>
      <c r="BX39" s="446"/>
      <c r="BY39" s="446"/>
      <c r="BZ39" s="446"/>
      <c r="CA39" s="446"/>
      <c r="CB39" s="446"/>
      <c r="CC39" s="446"/>
      <c r="CD39" s="446"/>
      <c r="CE39" s="446"/>
      <c r="CF39" s="446"/>
      <c r="CG39" s="446"/>
      <c r="CH39" s="446"/>
      <c r="CI39" s="446"/>
      <c r="CJ39" s="446"/>
      <c r="CK39" s="446"/>
      <c r="CL39" s="446"/>
      <c r="CM39" s="446"/>
      <c r="CN39" s="446"/>
      <c r="CO39" s="446"/>
      <c r="CP39" s="446"/>
      <c r="CQ39" s="446"/>
      <c r="CR39" s="446"/>
      <c r="CS39" s="446"/>
      <c r="CT39" s="446"/>
      <c r="CU39" s="862"/>
      <c r="CV39" s="862"/>
      <c r="CW39" s="862"/>
      <c r="CX39" s="862"/>
      <c r="CY39" s="862"/>
      <c r="CZ39" s="862"/>
      <c r="DA39" s="862"/>
      <c r="DB39" s="862"/>
      <c r="DC39" s="865"/>
      <c r="DD39" s="865"/>
      <c r="DE39" s="865"/>
      <c r="DF39" s="865"/>
      <c r="DG39" s="866"/>
      <c r="DH39" s="866"/>
      <c r="DI39" s="866"/>
      <c r="DJ39" s="866"/>
      <c r="DK39" s="866"/>
      <c r="DL39" s="869"/>
      <c r="DM39" s="869"/>
      <c r="DN39" s="869"/>
      <c r="DO39" s="871"/>
      <c r="DP39" s="871"/>
      <c r="DQ39" s="871"/>
      <c r="DR39" s="871"/>
      <c r="DS39" s="871"/>
      <c r="DT39" s="871"/>
    </row>
    <row r="40" spans="1:124" ht="11.25" customHeight="1">
      <c r="A40" s="592"/>
      <c r="B40" s="840"/>
      <c r="C40" s="446"/>
      <c r="D40" s="446"/>
      <c r="E40" s="446"/>
      <c r="F40" s="446"/>
      <c r="G40" s="446"/>
      <c r="H40" s="446"/>
      <c r="I40" s="446"/>
      <c r="J40" s="446"/>
      <c r="K40" s="446"/>
      <c r="L40" s="446"/>
      <c r="M40" s="446"/>
      <c r="N40" s="446"/>
      <c r="O40" s="446"/>
      <c r="P40" s="446"/>
      <c r="Q40" s="446"/>
      <c r="R40" s="446"/>
      <c r="S40" s="446"/>
      <c r="T40" s="446"/>
      <c r="U40" s="446"/>
      <c r="V40" s="446"/>
      <c r="W40" s="446"/>
      <c r="X40" s="446"/>
      <c r="Y40" s="446"/>
      <c r="Z40" s="446"/>
      <c r="AA40" s="446"/>
      <c r="AB40" s="446"/>
      <c r="AC40" s="446"/>
      <c r="AD40" s="446"/>
      <c r="AE40" s="446"/>
      <c r="AF40" s="446"/>
      <c r="AG40" s="446"/>
      <c r="AH40" s="446"/>
      <c r="AI40" s="446"/>
      <c r="AJ40" s="446"/>
      <c r="AK40" s="446"/>
      <c r="AL40" s="446"/>
      <c r="AM40" s="446"/>
      <c r="AN40" s="446"/>
      <c r="AO40" s="446"/>
      <c r="AP40" s="446"/>
      <c r="AQ40" s="446"/>
      <c r="AR40" s="446"/>
      <c r="AS40" s="446"/>
      <c r="AT40" s="446"/>
      <c r="AU40" s="446"/>
      <c r="AV40" s="446"/>
      <c r="AW40" s="446"/>
      <c r="AX40" s="446"/>
      <c r="AY40" s="446"/>
      <c r="AZ40" s="446"/>
      <c r="BA40" s="446"/>
      <c r="BB40" s="446"/>
      <c r="BC40" s="446"/>
      <c r="BD40" s="446"/>
      <c r="BE40" s="446"/>
      <c r="BF40" s="446"/>
      <c r="BG40" s="446"/>
      <c r="BH40" s="446"/>
      <c r="BI40" s="446"/>
      <c r="BJ40" s="446"/>
      <c r="BK40" s="446"/>
      <c r="BL40" s="446"/>
      <c r="BM40" s="446"/>
      <c r="BN40" s="446"/>
      <c r="BO40" s="446"/>
      <c r="BP40" s="446"/>
      <c r="BQ40" s="446"/>
      <c r="BR40" s="446"/>
      <c r="BS40" s="446"/>
      <c r="BT40" s="446"/>
      <c r="BU40" s="446"/>
      <c r="BV40" s="446"/>
      <c r="BW40" s="446"/>
      <c r="BX40" s="446"/>
      <c r="BY40" s="446"/>
      <c r="BZ40" s="446"/>
      <c r="CA40" s="446"/>
      <c r="CB40" s="446"/>
      <c r="CC40" s="446"/>
      <c r="CD40" s="446"/>
      <c r="CE40" s="446"/>
      <c r="CF40" s="446"/>
      <c r="CG40" s="446"/>
      <c r="CH40" s="446"/>
      <c r="CI40" s="446"/>
      <c r="CJ40" s="446"/>
      <c r="CK40" s="446"/>
      <c r="CL40" s="446"/>
      <c r="CM40" s="446"/>
      <c r="CN40" s="446"/>
      <c r="CO40" s="446"/>
      <c r="CP40" s="446"/>
      <c r="CQ40" s="446"/>
      <c r="CR40" s="446"/>
      <c r="CS40" s="446"/>
      <c r="CT40" s="446"/>
      <c r="CU40" s="862"/>
      <c r="CV40" s="862"/>
      <c r="CW40" s="862"/>
      <c r="CX40" s="862"/>
      <c r="CY40" s="862"/>
      <c r="CZ40" s="862"/>
      <c r="DA40" s="862"/>
      <c r="DB40" s="862"/>
      <c r="DC40" s="865"/>
      <c r="DD40" s="865"/>
      <c r="DE40" s="865"/>
      <c r="DF40" s="865"/>
      <c r="DG40" s="866"/>
      <c r="DH40" s="866"/>
      <c r="DI40" s="866"/>
      <c r="DJ40" s="866"/>
      <c r="DK40" s="866"/>
      <c r="DL40" s="869"/>
      <c r="DM40" s="869"/>
      <c r="DN40" s="869"/>
      <c r="DO40" s="871"/>
      <c r="DP40" s="871"/>
      <c r="DQ40" s="871"/>
      <c r="DR40" s="871"/>
      <c r="DS40" s="871"/>
      <c r="DT40" s="871"/>
    </row>
    <row r="41" spans="1:124" ht="11.25" customHeight="1">
      <c r="A41" s="592"/>
      <c r="B41" s="840"/>
      <c r="C41" s="446"/>
      <c r="D41" s="446"/>
      <c r="E41" s="446"/>
      <c r="F41" s="446"/>
      <c r="G41" s="446"/>
      <c r="H41" s="446"/>
      <c r="I41" s="446"/>
      <c r="J41" s="446"/>
      <c r="K41" s="446"/>
      <c r="L41" s="446"/>
      <c r="M41" s="446"/>
      <c r="N41" s="446"/>
      <c r="O41" s="446"/>
      <c r="P41" s="446"/>
      <c r="Q41" s="446"/>
      <c r="R41" s="446"/>
      <c r="S41" s="446"/>
      <c r="T41" s="446"/>
      <c r="U41" s="446"/>
      <c r="V41" s="446"/>
      <c r="W41" s="446"/>
      <c r="X41" s="446"/>
      <c r="Y41" s="446"/>
      <c r="Z41" s="446"/>
      <c r="AA41" s="446"/>
      <c r="AB41" s="446"/>
      <c r="AC41" s="446"/>
      <c r="AD41" s="446"/>
      <c r="AE41" s="446"/>
      <c r="AF41" s="446"/>
      <c r="AG41" s="446"/>
      <c r="AH41" s="446"/>
      <c r="AI41" s="446"/>
      <c r="AJ41" s="446"/>
      <c r="AK41" s="446"/>
      <c r="AL41" s="446"/>
      <c r="AM41" s="446"/>
      <c r="AN41" s="446"/>
      <c r="AO41" s="446"/>
      <c r="AP41" s="446"/>
      <c r="AQ41" s="446"/>
      <c r="AR41" s="446"/>
      <c r="AS41" s="446"/>
      <c r="AT41" s="446"/>
      <c r="AU41" s="446"/>
      <c r="AV41" s="446"/>
      <c r="AW41" s="446"/>
      <c r="AX41" s="446"/>
      <c r="AY41" s="446"/>
      <c r="AZ41" s="446"/>
      <c r="BA41" s="446"/>
      <c r="BB41" s="446"/>
      <c r="BC41" s="446"/>
      <c r="BD41" s="446"/>
      <c r="BE41" s="446"/>
      <c r="BF41" s="446"/>
      <c r="BG41" s="446"/>
      <c r="BH41" s="446"/>
      <c r="BI41" s="446"/>
      <c r="BJ41" s="446"/>
      <c r="BK41" s="446"/>
      <c r="BL41" s="446"/>
      <c r="BM41" s="446"/>
      <c r="BN41" s="446"/>
      <c r="BO41" s="446"/>
      <c r="BP41" s="446"/>
      <c r="BQ41" s="446"/>
      <c r="BR41" s="446"/>
      <c r="BS41" s="446"/>
      <c r="BT41" s="446"/>
      <c r="BU41" s="446"/>
      <c r="BV41" s="446"/>
      <c r="BW41" s="446"/>
      <c r="BX41" s="446"/>
      <c r="BY41" s="446"/>
      <c r="BZ41" s="446"/>
      <c r="CA41" s="446"/>
      <c r="CB41" s="446"/>
      <c r="CC41" s="446"/>
      <c r="CD41" s="446"/>
      <c r="CE41" s="446"/>
      <c r="CF41" s="446"/>
      <c r="CG41" s="446"/>
      <c r="CH41" s="446"/>
      <c r="CI41" s="446"/>
      <c r="CJ41" s="446"/>
      <c r="CK41" s="446"/>
      <c r="CL41" s="446"/>
      <c r="CM41" s="446"/>
      <c r="CN41" s="446"/>
      <c r="CO41" s="446"/>
      <c r="CP41" s="446"/>
      <c r="CQ41" s="446"/>
      <c r="CR41" s="446"/>
      <c r="CS41" s="446"/>
      <c r="CT41" s="446"/>
      <c r="CU41" s="862"/>
      <c r="CV41" s="862"/>
      <c r="CW41" s="862"/>
      <c r="CX41" s="862"/>
      <c r="CY41" s="862" t="s">
        <v>550</v>
      </c>
      <c r="CZ41" s="862"/>
      <c r="DA41" s="862"/>
      <c r="DB41" s="862"/>
      <c r="DC41" s="862" t="s">
        <v>19</v>
      </c>
      <c r="DD41" s="862"/>
      <c r="DE41" s="862"/>
      <c r="DF41" s="862"/>
      <c r="DG41" s="866" t="s">
        <v>438</v>
      </c>
      <c r="DH41" s="866"/>
      <c r="DI41" s="866"/>
      <c r="DJ41" s="866"/>
      <c r="DK41" s="866"/>
      <c r="DL41" s="869" t="s">
        <v>545</v>
      </c>
      <c r="DM41" s="869"/>
      <c r="DN41" s="869"/>
      <c r="DO41" s="871"/>
      <c r="DP41" s="871"/>
      <c r="DQ41" s="871"/>
      <c r="DR41" s="871"/>
      <c r="DS41" s="871"/>
      <c r="DT41" s="871"/>
    </row>
    <row r="42" spans="1:124" ht="11.25" customHeight="1">
      <c r="A42" s="592"/>
      <c r="B42" s="840"/>
      <c r="C42" s="446"/>
      <c r="D42" s="446"/>
      <c r="E42" s="446"/>
      <c r="F42" s="446"/>
      <c r="G42" s="446"/>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6"/>
      <c r="AY42" s="446"/>
      <c r="AZ42" s="446"/>
      <c r="BA42" s="446"/>
      <c r="BB42" s="446"/>
      <c r="BC42" s="446"/>
      <c r="BD42" s="446"/>
      <c r="BE42" s="446"/>
      <c r="BF42" s="446"/>
      <c r="BG42" s="446"/>
      <c r="BH42" s="446"/>
      <c r="BI42" s="446"/>
      <c r="BJ42" s="446"/>
      <c r="BK42" s="446"/>
      <c r="BL42" s="446"/>
      <c r="BM42" s="446"/>
      <c r="BN42" s="446"/>
      <c r="BO42" s="446"/>
      <c r="BP42" s="446"/>
      <c r="BQ42" s="446"/>
      <c r="BR42" s="446"/>
      <c r="BS42" s="446"/>
      <c r="BT42" s="446"/>
      <c r="BU42" s="446"/>
      <c r="BV42" s="446"/>
      <c r="BW42" s="446"/>
      <c r="BX42" s="446"/>
      <c r="BY42" s="446"/>
      <c r="BZ42" s="446"/>
      <c r="CA42" s="446"/>
      <c r="CB42" s="446"/>
      <c r="CC42" s="446"/>
      <c r="CD42" s="446"/>
      <c r="CE42" s="446"/>
      <c r="CF42" s="446"/>
      <c r="CG42" s="446"/>
      <c r="CH42" s="446"/>
      <c r="CI42" s="446"/>
      <c r="CJ42" s="446"/>
      <c r="CK42" s="446"/>
      <c r="CL42" s="446"/>
      <c r="CM42" s="446"/>
      <c r="CN42" s="446"/>
      <c r="CO42" s="446"/>
      <c r="CP42" s="446"/>
      <c r="CQ42" s="446"/>
      <c r="CR42" s="446"/>
      <c r="CS42" s="446"/>
      <c r="CT42" s="446"/>
      <c r="CU42" s="862"/>
      <c r="CV42" s="862"/>
      <c r="CW42" s="862"/>
      <c r="CX42" s="862"/>
      <c r="CY42" s="862"/>
      <c r="CZ42" s="862"/>
      <c r="DA42" s="862"/>
      <c r="DB42" s="862"/>
      <c r="DC42" s="862"/>
      <c r="DD42" s="862"/>
      <c r="DE42" s="862"/>
      <c r="DF42" s="862"/>
      <c r="DG42" s="866"/>
      <c r="DH42" s="866"/>
      <c r="DI42" s="866"/>
      <c r="DJ42" s="866"/>
      <c r="DK42" s="866"/>
      <c r="DL42" s="869"/>
      <c r="DM42" s="869"/>
      <c r="DN42" s="869"/>
      <c r="DO42" s="871"/>
      <c r="DP42" s="871"/>
      <c r="DQ42" s="871"/>
      <c r="DR42" s="871"/>
      <c r="DS42" s="871"/>
      <c r="DT42" s="871"/>
    </row>
    <row r="43" spans="1:124" ht="11.25" customHeight="1">
      <c r="A43" s="592"/>
      <c r="B43" s="840"/>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c r="AY43" s="446"/>
      <c r="AZ43" s="446"/>
      <c r="BA43" s="446"/>
      <c r="BB43" s="446"/>
      <c r="BC43" s="446"/>
      <c r="BD43" s="446"/>
      <c r="BE43" s="446"/>
      <c r="BF43" s="446"/>
      <c r="BG43" s="446"/>
      <c r="BH43" s="446"/>
      <c r="BI43" s="446"/>
      <c r="BJ43" s="446"/>
      <c r="BK43" s="446"/>
      <c r="BL43" s="446"/>
      <c r="BM43" s="446"/>
      <c r="BN43" s="446"/>
      <c r="BO43" s="446"/>
      <c r="BP43" s="446"/>
      <c r="BQ43" s="446"/>
      <c r="BR43" s="446"/>
      <c r="BS43" s="446"/>
      <c r="BT43" s="446"/>
      <c r="BU43" s="446"/>
      <c r="BV43" s="446"/>
      <c r="BW43" s="446"/>
      <c r="BX43" s="446"/>
      <c r="BY43" s="446"/>
      <c r="BZ43" s="446"/>
      <c r="CA43" s="446"/>
      <c r="CB43" s="446"/>
      <c r="CC43" s="446"/>
      <c r="CD43" s="446"/>
      <c r="CE43" s="446"/>
      <c r="CF43" s="446"/>
      <c r="CG43" s="446"/>
      <c r="CH43" s="446"/>
      <c r="CI43" s="446"/>
      <c r="CJ43" s="446"/>
      <c r="CK43" s="446"/>
      <c r="CL43" s="446"/>
      <c r="CM43" s="446"/>
      <c r="CN43" s="446"/>
      <c r="CO43" s="446"/>
      <c r="CP43" s="446"/>
      <c r="CQ43" s="446"/>
      <c r="CR43" s="446"/>
      <c r="CS43" s="446"/>
      <c r="CT43" s="446"/>
      <c r="CU43" s="862"/>
      <c r="CV43" s="862"/>
      <c r="CW43" s="862"/>
      <c r="CX43" s="862"/>
      <c r="CY43" s="862"/>
      <c r="CZ43" s="862"/>
      <c r="DA43" s="862"/>
      <c r="DB43" s="862"/>
      <c r="DC43" s="862"/>
      <c r="DD43" s="862"/>
      <c r="DE43" s="862"/>
      <c r="DF43" s="862"/>
      <c r="DG43" s="866"/>
      <c r="DH43" s="866"/>
      <c r="DI43" s="866"/>
      <c r="DJ43" s="866"/>
      <c r="DK43" s="866"/>
      <c r="DL43" s="869"/>
      <c r="DM43" s="869"/>
      <c r="DN43" s="869"/>
      <c r="DO43" s="871"/>
      <c r="DP43" s="871"/>
      <c r="DQ43" s="871"/>
      <c r="DR43" s="871"/>
      <c r="DS43" s="871"/>
      <c r="DT43" s="871"/>
    </row>
    <row r="44" spans="1:124" ht="11.25" customHeight="1">
      <c r="A44" s="592"/>
      <c r="B44" s="840"/>
      <c r="C44" s="446"/>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c r="AY44" s="446"/>
      <c r="AZ44" s="446"/>
      <c r="BA44" s="446"/>
      <c r="BB44" s="446"/>
      <c r="BC44" s="446"/>
      <c r="BD44" s="446"/>
      <c r="BE44" s="446"/>
      <c r="BF44" s="446"/>
      <c r="BG44" s="446"/>
      <c r="BH44" s="446"/>
      <c r="BI44" s="446"/>
      <c r="BJ44" s="446"/>
      <c r="BK44" s="446"/>
      <c r="BL44" s="446"/>
      <c r="BM44" s="446"/>
      <c r="BN44" s="446"/>
      <c r="BO44" s="446"/>
      <c r="BP44" s="446"/>
      <c r="BQ44" s="446"/>
      <c r="BR44" s="446"/>
      <c r="BS44" s="446"/>
      <c r="BT44" s="446"/>
      <c r="BU44" s="446"/>
      <c r="BV44" s="446"/>
      <c r="BW44" s="446"/>
      <c r="BX44" s="446"/>
      <c r="BY44" s="446"/>
      <c r="BZ44" s="446"/>
      <c r="CA44" s="446"/>
      <c r="CB44" s="446"/>
      <c r="CC44" s="446"/>
      <c r="CD44" s="446"/>
      <c r="CE44" s="446"/>
      <c r="CF44" s="446"/>
      <c r="CG44" s="446"/>
      <c r="CH44" s="446"/>
      <c r="CI44" s="446"/>
      <c r="CJ44" s="446"/>
      <c r="CK44" s="446"/>
      <c r="CL44" s="446"/>
      <c r="CM44" s="446"/>
      <c r="CN44" s="446"/>
      <c r="CO44" s="446"/>
      <c r="CP44" s="446"/>
      <c r="CQ44" s="446"/>
      <c r="CR44" s="446"/>
      <c r="CS44" s="446"/>
      <c r="CT44" s="446"/>
      <c r="CU44" s="862"/>
      <c r="CV44" s="862"/>
      <c r="CW44" s="862"/>
      <c r="CX44" s="862"/>
      <c r="CY44" s="862"/>
      <c r="CZ44" s="862"/>
      <c r="DA44" s="862"/>
      <c r="DB44" s="862"/>
      <c r="DC44" s="862"/>
      <c r="DD44" s="862"/>
      <c r="DE44" s="862"/>
      <c r="DF44" s="862"/>
      <c r="DG44" s="866" t="s">
        <v>387</v>
      </c>
      <c r="DH44" s="866"/>
      <c r="DI44" s="866"/>
      <c r="DJ44" s="866"/>
      <c r="DK44" s="866"/>
      <c r="DL44" s="869" t="s">
        <v>547</v>
      </c>
      <c r="DM44" s="869"/>
      <c r="DN44" s="869"/>
      <c r="DO44" s="871"/>
      <c r="DP44" s="871"/>
      <c r="DQ44" s="871"/>
      <c r="DR44" s="871"/>
      <c r="DS44" s="871"/>
      <c r="DT44" s="871"/>
    </row>
    <row r="45" spans="1:124" ht="11.25" customHeight="1">
      <c r="A45" s="592"/>
      <c r="B45" s="840"/>
      <c r="C45" s="446"/>
      <c r="D45" s="446"/>
      <c r="E45" s="446"/>
      <c r="F45" s="446"/>
      <c r="G45" s="446"/>
      <c r="H45" s="446"/>
      <c r="I45" s="446"/>
      <c r="J45" s="446"/>
      <c r="K45" s="446"/>
      <c r="L45" s="446"/>
      <c r="M45" s="446"/>
      <c r="N45" s="446"/>
      <c r="O45" s="446"/>
      <c r="P45" s="446"/>
      <c r="Q45" s="446"/>
      <c r="R45" s="446"/>
      <c r="S45" s="446"/>
      <c r="T45" s="446"/>
      <c r="U45" s="446"/>
      <c r="V45" s="446"/>
      <c r="W45" s="446"/>
      <c r="X45" s="446"/>
      <c r="Y45" s="446"/>
      <c r="Z45" s="446"/>
      <c r="AA45" s="446"/>
      <c r="AB45" s="446"/>
      <c r="AC45" s="446"/>
      <c r="AD45" s="446"/>
      <c r="AE45" s="446"/>
      <c r="AF45" s="446"/>
      <c r="AG45" s="446"/>
      <c r="AH45" s="446"/>
      <c r="AI45" s="446"/>
      <c r="AJ45" s="446"/>
      <c r="AK45" s="446"/>
      <c r="AL45" s="446"/>
      <c r="AM45" s="446"/>
      <c r="AN45" s="446"/>
      <c r="AO45" s="446"/>
      <c r="AP45" s="446"/>
      <c r="AQ45" s="446"/>
      <c r="AR45" s="446"/>
      <c r="AS45" s="446"/>
      <c r="AT45" s="446"/>
      <c r="AU45" s="446"/>
      <c r="AV45" s="446"/>
      <c r="AW45" s="446"/>
      <c r="AX45" s="446"/>
      <c r="AY45" s="446"/>
      <c r="AZ45" s="446"/>
      <c r="BA45" s="446"/>
      <c r="BB45" s="446"/>
      <c r="BC45" s="446"/>
      <c r="BD45" s="446"/>
      <c r="BE45" s="446"/>
      <c r="BF45" s="446"/>
      <c r="BG45" s="446"/>
      <c r="BH45" s="446"/>
      <c r="BI45" s="446"/>
      <c r="BJ45" s="446"/>
      <c r="BK45" s="446"/>
      <c r="BL45" s="446"/>
      <c r="BM45" s="446"/>
      <c r="BN45" s="446"/>
      <c r="BO45" s="446"/>
      <c r="BP45" s="446"/>
      <c r="BQ45" s="446"/>
      <c r="BR45" s="446"/>
      <c r="BS45" s="446"/>
      <c r="BT45" s="446"/>
      <c r="BU45" s="446"/>
      <c r="BV45" s="446"/>
      <c r="BW45" s="446"/>
      <c r="BX45" s="446"/>
      <c r="BY45" s="446"/>
      <c r="BZ45" s="446"/>
      <c r="CA45" s="446"/>
      <c r="CB45" s="446"/>
      <c r="CC45" s="446"/>
      <c r="CD45" s="446"/>
      <c r="CE45" s="446"/>
      <c r="CF45" s="446"/>
      <c r="CG45" s="446"/>
      <c r="CH45" s="446"/>
      <c r="CI45" s="446"/>
      <c r="CJ45" s="446"/>
      <c r="CK45" s="446"/>
      <c r="CL45" s="446"/>
      <c r="CM45" s="446"/>
      <c r="CN45" s="446"/>
      <c r="CO45" s="446"/>
      <c r="CP45" s="446"/>
      <c r="CQ45" s="446"/>
      <c r="CR45" s="446"/>
      <c r="CS45" s="446"/>
      <c r="CT45" s="446"/>
      <c r="CU45" s="862"/>
      <c r="CV45" s="862"/>
      <c r="CW45" s="862"/>
      <c r="CX45" s="862"/>
      <c r="CY45" s="862"/>
      <c r="CZ45" s="862"/>
      <c r="DA45" s="862"/>
      <c r="DB45" s="862"/>
      <c r="DC45" s="862"/>
      <c r="DD45" s="862"/>
      <c r="DE45" s="862"/>
      <c r="DF45" s="862"/>
      <c r="DG45" s="866"/>
      <c r="DH45" s="866"/>
      <c r="DI45" s="866"/>
      <c r="DJ45" s="866"/>
      <c r="DK45" s="866"/>
      <c r="DL45" s="869"/>
      <c r="DM45" s="869"/>
      <c r="DN45" s="869"/>
      <c r="DO45" s="871"/>
      <c r="DP45" s="871"/>
      <c r="DQ45" s="871"/>
      <c r="DR45" s="871"/>
      <c r="DS45" s="871"/>
      <c r="DT45" s="871"/>
    </row>
    <row r="46" spans="1:124" ht="11.25" customHeight="1">
      <c r="A46" s="592"/>
      <c r="B46" s="840"/>
      <c r="C46" s="446"/>
      <c r="D46" s="446"/>
      <c r="E46" s="446"/>
      <c r="F46" s="446"/>
      <c r="G46" s="446"/>
      <c r="H46" s="446"/>
      <c r="I46" s="446"/>
      <c r="J46" s="446"/>
      <c r="K46" s="446"/>
      <c r="L46" s="446"/>
      <c r="M46" s="446"/>
      <c r="N46" s="446"/>
      <c r="O46" s="446"/>
      <c r="P46" s="446"/>
      <c r="Q46" s="446"/>
      <c r="R46" s="446"/>
      <c r="S46" s="446"/>
      <c r="T46" s="446"/>
      <c r="U46" s="446"/>
      <c r="V46" s="446"/>
      <c r="W46" s="446"/>
      <c r="X46" s="446"/>
      <c r="Y46" s="446"/>
      <c r="Z46" s="446"/>
      <c r="AA46" s="446"/>
      <c r="AB46" s="446"/>
      <c r="AC46" s="446"/>
      <c r="AD46" s="446"/>
      <c r="AE46" s="446"/>
      <c r="AF46" s="446"/>
      <c r="AG46" s="446"/>
      <c r="AH46" s="446"/>
      <c r="AI46" s="446"/>
      <c r="AJ46" s="446"/>
      <c r="AK46" s="446"/>
      <c r="AL46" s="446"/>
      <c r="AM46" s="446"/>
      <c r="AN46" s="446"/>
      <c r="AO46" s="446"/>
      <c r="AP46" s="446"/>
      <c r="AQ46" s="446"/>
      <c r="AR46" s="446"/>
      <c r="AS46" s="446"/>
      <c r="AT46" s="446"/>
      <c r="AU46" s="446"/>
      <c r="AV46" s="446"/>
      <c r="AW46" s="446"/>
      <c r="AX46" s="446"/>
      <c r="AY46" s="446"/>
      <c r="AZ46" s="446"/>
      <c r="BA46" s="446"/>
      <c r="BB46" s="446"/>
      <c r="BC46" s="446"/>
      <c r="BD46" s="446"/>
      <c r="BE46" s="446"/>
      <c r="BF46" s="446"/>
      <c r="BG46" s="446"/>
      <c r="BH46" s="446"/>
      <c r="BI46" s="446"/>
      <c r="BJ46" s="446"/>
      <c r="BK46" s="446"/>
      <c r="BL46" s="446"/>
      <c r="BM46" s="446"/>
      <c r="BN46" s="446"/>
      <c r="BO46" s="446"/>
      <c r="BP46" s="446"/>
      <c r="BQ46" s="446"/>
      <c r="BR46" s="446"/>
      <c r="BS46" s="446"/>
      <c r="BT46" s="446"/>
      <c r="BU46" s="446"/>
      <c r="BV46" s="446"/>
      <c r="BW46" s="446"/>
      <c r="BX46" s="446"/>
      <c r="BY46" s="446"/>
      <c r="BZ46" s="446"/>
      <c r="CA46" s="446"/>
      <c r="CB46" s="446"/>
      <c r="CC46" s="446"/>
      <c r="CD46" s="446"/>
      <c r="CE46" s="446"/>
      <c r="CF46" s="446"/>
      <c r="CG46" s="446"/>
      <c r="CH46" s="446"/>
      <c r="CI46" s="446"/>
      <c r="CJ46" s="446"/>
      <c r="CK46" s="446"/>
      <c r="CL46" s="446"/>
      <c r="CM46" s="446"/>
      <c r="CN46" s="446"/>
      <c r="CO46" s="446"/>
      <c r="CP46" s="446"/>
      <c r="CQ46" s="446"/>
      <c r="CR46" s="446"/>
      <c r="CS46" s="446"/>
      <c r="CT46" s="446"/>
      <c r="CU46" s="862"/>
      <c r="CV46" s="862"/>
      <c r="CW46" s="862"/>
      <c r="CX46" s="862"/>
      <c r="CY46" s="862"/>
      <c r="CZ46" s="862"/>
      <c r="DA46" s="862"/>
      <c r="DB46" s="862"/>
      <c r="DC46" s="862"/>
      <c r="DD46" s="862"/>
      <c r="DE46" s="862"/>
      <c r="DF46" s="862"/>
      <c r="DG46" s="866"/>
      <c r="DH46" s="866"/>
      <c r="DI46" s="866"/>
      <c r="DJ46" s="866"/>
      <c r="DK46" s="866"/>
      <c r="DL46" s="869"/>
      <c r="DM46" s="869"/>
      <c r="DN46" s="869"/>
      <c r="DO46" s="871"/>
      <c r="DP46" s="871"/>
      <c r="DQ46" s="871"/>
      <c r="DR46" s="871"/>
      <c r="DS46" s="871"/>
      <c r="DT46" s="871"/>
    </row>
    <row r="47" spans="1:124" ht="11.25" customHeight="1">
      <c r="A47" s="592"/>
      <c r="B47" s="840"/>
      <c r="C47" s="446"/>
      <c r="D47" s="446"/>
      <c r="E47" s="446"/>
      <c r="F47" s="446"/>
      <c r="G47" s="446"/>
      <c r="H47" s="446"/>
      <c r="I47" s="446"/>
      <c r="J47" s="446"/>
      <c r="K47" s="446"/>
      <c r="L47" s="446"/>
      <c r="M47" s="446"/>
      <c r="N47" s="446"/>
      <c r="O47" s="446"/>
      <c r="P47" s="446"/>
      <c r="Q47" s="446"/>
      <c r="R47" s="446"/>
      <c r="S47" s="446"/>
      <c r="T47" s="446"/>
      <c r="U47" s="446"/>
      <c r="V47" s="446"/>
      <c r="W47" s="446"/>
      <c r="X47" s="446"/>
      <c r="Y47" s="446"/>
      <c r="Z47" s="446"/>
      <c r="AA47" s="446"/>
      <c r="AB47" s="446"/>
      <c r="AC47" s="446"/>
      <c r="AD47" s="446"/>
      <c r="AE47" s="446"/>
      <c r="AF47" s="446"/>
      <c r="AG47" s="446"/>
      <c r="AH47" s="446"/>
      <c r="AI47" s="446"/>
      <c r="AJ47" s="446"/>
      <c r="AK47" s="446"/>
      <c r="AL47" s="446"/>
      <c r="AM47" s="446"/>
      <c r="AN47" s="446"/>
      <c r="AO47" s="446"/>
      <c r="AP47" s="446"/>
      <c r="AQ47" s="446"/>
      <c r="AR47" s="446"/>
      <c r="AS47" s="446"/>
      <c r="AT47" s="446"/>
      <c r="AU47" s="446"/>
      <c r="AV47" s="446"/>
      <c r="AW47" s="446"/>
      <c r="AX47" s="446"/>
      <c r="AY47" s="446"/>
      <c r="AZ47" s="446"/>
      <c r="BA47" s="446"/>
      <c r="BB47" s="446"/>
      <c r="BC47" s="446"/>
      <c r="BD47" s="446"/>
      <c r="BE47" s="446"/>
      <c r="BF47" s="446"/>
      <c r="BG47" s="446"/>
      <c r="BH47" s="446"/>
      <c r="BI47" s="446"/>
      <c r="BJ47" s="446"/>
      <c r="BK47" s="446"/>
      <c r="BL47" s="446"/>
      <c r="BM47" s="446"/>
      <c r="BN47" s="446"/>
      <c r="BO47" s="446"/>
      <c r="BP47" s="446"/>
      <c r="BQ47" s="446"/>
      <c r="BR47" s="446"/>
      <c r="BS47" s="446"/>
      <c r="BT47" s="446"/>
      <c r="BU47" s="446"/>
      <c r="BV47" s="446"/>
      <c r="BW47" s="446"/>
      <c r="BX47" s="446"/>
      <c r="BY47" s="446"/>
      <c r="BZ47" s="446"/>
      <c r="CA47" s="446"/>
      <c r="CB47" s="446"/>
      <c r="CC47" s="446"/>
      <c r="CD47" s="446"/>
      <c r="CE47" s="446"/>
      <c r="CF47" s="446"/>
      <c r="CG47" s="446"/>
      <c r="CH47" s="446"/>
      <c r="CI47" s="446"/>
      <c r="CJ47" s="446"/>
      <c r="CK47" s="446"/>
      <c r="CL47" s="446"/>
      <c r="CM47" s="446"/>
      <c r="CN47" s="446"/>
      <c r="CO47" s="446"/>
      <c r="CP47" s="446"/>
      <c r="CQ47" s="446"/>
      <c r="CR47" s="446"/>
      <c r="CS47" s="446"/>
      <c r="CT47" s="446"/>
      <c r="CU47" s="862"/>
      <c r="CV47" s="862"/>
      <c r="CW47" s="862"/>
      <c r="CX47" s="862"/>
      <c r="CY47" s="862"/>
      <c r="CZ47" s="862"/>
      <c r="DA47" s="862"/>
      <c r="DB47" s="862"/>
      <c r="DC47" s="865" t="s">
        <v>476</v>
      </c>
      <c r="DD47" s="865"/>
      <c r="DE47" s="865"/>
      <c r="DF47" s="865"/>
      <c r="DG47" s="866" t="s">
        <v>438</v>
      </c>
      <c r="DH47" s="866"/>
      <c r="DI47" s="866"/>
      <c r="DJ47" s="866"/>
      <c r="DK47" s="866"/>
      <c r="DL47" s="869" t="s">
        <v>545</v>
      </c>
      <c r="DM47" s="869"/>
      <c r="DN47" s="869"/>
      <c r="DO47" s="871"/>
      <c r="DP47" s="871"/>
      <c r="DQ47" s="871"/>
      <c r="DR47" s="871"/>
      <c r="DS47" s="871"/>
      <c r="DT47" s="871"/>
    </row>
    <row r="48" spans="1:124" ht="11.25" customHeight="1">
      <c r="A48" s="592"/>
      <c r="B48" s="840"/>
      <c r="C48" s="446"/>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46"/>
      <c r="AJ48" s="446"/>
      <c r="AK48" s="446"/>
      <c r="AL48" s="446"/>
      <c r="AM48" s="446"/>
      <c r="AN48" s="446"/>
      <c r="AO48" s="446"/>
      <c r="AP48" s="446"/>
      <c r="AQ48" s="446"/>
      <c r="AR48" s="446"/>
      <c r="AS48" s="446"/>
      <c r="AT48" s="446"/>
      <c r="AU48" s="446"/>
      <c r="AV48" s="446"/>
      <c r="AW48" s="446"/>
      <c r="AX48" s="446"/>
      <c r="AY48" s="446"/>
      <c r="AZ48" s="446"/>
      <c r="BA48" s="446"/>
      <c r="BB48" s="446"/>
      <c r="BC48" s="446"/>
      <c r="BD48" s="446"/>
      <c r="BE48" s="446"/>
      <c r="BF48" s="446"/>
      <c r="BG48" s="446"/>
      <c r="BH48" s="446"/>
      <c r="BI48" s="446"/>
      <c r="BJ48" s="446"/>
      <c r="BK48" s="446"/>
      <c r="BL48" s="446"/>
      <c r="BM48" s="446"/>
      <c r="BN48" s="446"/>
      <c r="BO48" s="446"/>
      <c r="BP48" s="446"/>
      <c r="BQ48" s="446"/>
      <c r="BR48" s="446"/>
      <c r="BS48" s="446"/>
      <c r="BT48" s="446"/>
      <c r="BU48" s="446"/>
      <c r="BV48" s="446"/>
      <c r="BW48" s="446"/>
      <c r="BX48" s="446"/>
      <c r="BY48" s="446"/>
      <c r="BZ48" s="446"/>
      <c r="CA48" s="446"/>
      <c r="CB48" s="446"/>
      <c r="CC48" s="446"/>
      <c r="CD48" s="446"/>
      <c r="CE48" s="446"/>
      <c r="CF48" s="446"/>
      <c r="CG48" s="446"/>
      <c r="CH48" s="446"/>
      <c r="CI48" s="446"/>
      <c r="CJ48" s="446"/>
      <c r="CK48" s="446"/>
      <c r="CL48" s="446"/>
      <c r="CM48" s="446"/>
      <c r="CN48" s="446"/>
      <c r="CO48" s="446"/>
      <c r="CP48" s="446"/>
      <c r="CQ48" s="446"/>
      <c r="CR48" s="446"/>
      <c r="CS48" s="446"/>
      <c r="CT48" s="446"/>
      <c r="CU48" s="862"/>
      <c r="CV48" s="862"/>
      <c r="CW48" s="862"/>
      <c r="CX48" s="862"/>
      <c r="CY48" s="862"/>
      <c r="CZ48" s="862"/>
      <c r="DA48" s="862"/>
      <c r="DB48" s="862"/>
      <c r="DC48" s="865"/>
      <c r="DD48" s="865"/>
      <c r="DE48" s="865"/>
      <c r="DF48" s="865"/>
      <c r="DG48" s="866"/>
      <c r="DH48" s="866"/>
      <c r="DI48" s="866"/>
      <c r="DJ48" s="866"/>
      <c r="DK48" s="866"/>
      <c r="DL48" s="869"/>
      <c r="DM48" s="869"/>
      <c r="DN48" s="869"/>
      <c r="DO48" s="871"/>
      <c r="DP48" s="871"/>
      <c r="DQ48" s="871"/>
      <c r="DR48" s="871"/>
      <c r="DS48" s="871"/>
      <c r="DT48" s="871"/>
    </row>
    <row r="49" spans="1:124" ht="11.25" customHeight="1">
      <c r="A49" s="592"/>
      <c r="B49" s="840"/>
      <c r="C49" s="446"/>
      <c r="D49" s="446"/>
      <c r="E49" s="446"/>
      <c r="F49" s="446"/>
      <c r="G49" s="446"/>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6"/>
      <c r="AY49" s="446"/>
      <c r="AZ49" s="446"/>
      <c r="BA49" s="446"/>
      <c r="BB49" s="446"/>
      <c r="BC49" s="446"/>
      <c r="BD49" s="446"/>
      <c r="BE49" s="446"/>
      <c r="BF49" s="446"/>
      <c r="BG49" s="446"/>
      <c r="BH49" s="446"/>
      <c r="BI49" s="446"/>
      <c r="BJ49" s="446"/>
      <c r="BK49" s="446"/>
      <c r="BL49" s="446"/>
      <c r="BM49" s="446"/>
      <c r="BN49" s="446"/>
      <c r="BO49" s="446"/>
      <c r="BP49" s="446"/>
      <c r="BQ49" s="446"/>
      <c r="BR49" s="446"/>
      <c r="BS49" s="446"/>
      <c r="BT49" s="446"/>
      <c r="BU49" s="446"/>
      <c r="BV49" s="446"/>
      <c r="BW49" s="446"/>
      <c r="BX49" s="446"/>
      <c r="BY49" s="446"/>
      <c r="BZ49" s="446"/>
      <c r="CA49" s="446"/>
      <c r="CB49" s="446"/>
      <c r="CC49" s="446"/>
      <c r="CD49" s="446"/>
      <c r="CE49" s="446"/>
      <c r="CF49" s="446"/>
      <c r="CG49" s="446"/>
      <c r="CH49" s="446"/>
      <c r="CI49" s="446"/>
      <c r="CJ49" s="446"/>
      <c r="CK49" s="446"/>
      <c r="CL49" s="446"/>
      <c r="CM49" s="446"/>
      <c r="CN49" s="446"/>
      <c r="CO49" s="446"/>
      <c r="CP49" s="446"/>
      <c r="CQ49" s="446"/>
      <c r="CR49" s="446"/>
      <c r="CS49" s="446"/>
      <c r="CT49" s="446"/>
      <c r="CU49" s="862"/>
      <c r="CV49" s="862"/>
      <c r="CW49" s="862"/>
      <c r="CX49" s="862"/>
      <c r="CY49" s="862"/>
      <c r="CZ49" s="862"/>
      <c r="DA49" s="862"/>
      <c r="DB49" s="862"/>
      <c r="DC49" s="865"/>
      <c r="DD49" s="865"/>
      <c r="DE49" s="865"/>
      <c r="DF49" s="865"/>
      <c r="DG49" s="866"/>
      <c r="DH49" s="866"/>
      <c r="DI49" s="866"/>
      <c r="DJ49" s="866"/>
      <c r="DK49" s="866"/>
      <c r="DL49" s="869"/>
      <c r="DM49" s="869"/>
      <c r="DN49" s="869"/>
      <c r="DO49" s="871"/>
      <c r="DP49" s="871"/>
      <c r="DQ49" s="871"/>
      <c r="DR49" s="871"/>
      <c r="DS49" s="871"/>
      <c r="DT49" s="871"/>
    </row>
    <row r="50" spans="1:124" ht="11.25" customHeight="1">
      <c r="A50" s="592"/>
      <c r="B50" s="840"/>
      <c r="C50" s="446"/>
      <c r="D50" s="446"/>
      <c r="E50" s="446"/>
      <c r="F50" s="446"/>
      <c r="G50" s="446"/>
      <c r="H50" s="446"/>
      <c r="I50" s="446"/>
      <c r="J50" s="446"/>
      <c r="K50" s="446"/>
      <c r="L50" s="446"/>
      <c r="M50" s="446"/>
      <c r="N50" s="446"/>
      <c r="O50" s="446"/>
      <c r="P50" s="446"/>
      <c r="Q50" s="446"/>
      <c r="R50" s="446"/>
      <c r="S50" s="446"/>
      <c r="T50" s="446"/>
      <c r="U50" s="446"/>
      <c r="V50" s="446"/>
      <c r="W50" s="446"/>
      <c r="X50" s="446"/>
      <c r="Y50" s="446"/>
      <c r="Z50" s="446"/>
      <c r="AA50" s="446"/>
      <c r="AB50" s="446"/>
      <c r="AC50" s="446"/>
      <c r="AD50" s="446"/>
      <c r="AE50" s="446"/>
      <c r="AF50" s="446"/>
      <c r="AG50" s="446"/>
      <c r="AH50" s="446"/>
      <c r="AI50" s="446"/>
      <c r="AJ50" s="446"/>
      <c r="AK50" s="446"/>
      <c r="AL50" s="446"/>
      <c r="AM50" s="446"/>
      <c r="AN50" s="446"/>
      <c r="AO50" s="446"/>
      <c r="AP50" s="446"/>
      <c r="AQ50" s="446"/>
      <c r="AR50" s="446"/>
      <c r="AS50" s="446"/>
      <c r="AT50" s="446"/>
      <c r="AU50" s="446"/>
      <c r="AV50" s="446"/>
      <c r="AW50" s="446"/>
      <c r="AX50" s="446"/>
      <c r="AY50" s="446"/>
      <c r="AZ50" s="446"/>
      <c r="BA50" s="446"/>
      <c r="BB50" s="446"/>
      <c r="BC50" s="446"/>
      <c r="BD50" s="446"/>
      <c r="BE50" s="446"/>
      <c r="BF50" s="446"/>
      <c r="BG50" s="446"/>
      <c r="BH50" s="446"/>
      <c r="BI50" s="446"/>
      <c r="BJ50" s="446"/>
      <c r="BK50" s="446"/>
      <c r="BL50" s="446"/>
      <c r="BM50" s="446"/>
      <c r="BN50" s="446"/>
      <c r="BO50" s="446"/>
      <c r="BP50" s="446"/>
      <c r="BQ50" s="446"/>
      <c r="BR50" s="446"/>
      <c r="BS50" s="446"/>
      <c r="BT50" s="446"/>
      <c r="BU50" s="446"/>
      <c r="BV50" s="446"/>
      <c r="BW50" s="446"/>
      <c r="BX50" s="446"/>
      <c r="BY50" s="446"/>
      <c r="BZ50" s="446"/>
      <c r="CA50" s="446"/>
      <c r="CB50" s="446"/>
      <c r="CC50" s="446"/>
      <c r="CD50" s="446"/>
      <c r="CE50" s="446"/>
      <c r="CF50" s="446"/>
      <c r="CG50" s="446"/>
      <c r="CH50" s="446"/>
      <c r="CI50" s="446"/>
      <c r="CJ50" s="446"/>
      <c r="CK50" s="446"/>
      <c r="CL50" s="446"/>
      <c r="CM50" s="446"/>
      <c r="CN50" s="446"/>
      <c r="CO50" s="446"/>
      <c r="CP50" s="446"/>
      <c r="CQ50" s="446"/>
      <c r="CR50" s="446"/>
      <c r="CS50" s="446"/>
      <c r="CT50" s="446"/>
      <c r="CU50" s="862"/>
      <c r="CV50" s="862"/>
      <c r="CW50" s="862"/>
      <c r="CX50" s="862"/>
      <c r="CY50" s="862"/>
      <c r="CZ50" s="862"/>
      <c r="DA50" s="862"/>
      <c r="DB50" s="862"/>
      <c r="DC50" s="865"/>
      <c r="DD50" s="865"/>
      <c r="DE50" s="865"/>
      <c r="DF50" s="865"/>
      <c r="DG50" s="866" t="s">
        <v>387</v>
      </c>
      <c r="DH50" s="866"/>
      <c r="DI50" s="866"/>
      <c r="DJ50" s="866"/>
      <c r="DK50" s="866"/>
      <c r="DL50" s="869" t="s">
        <v>547</v>
      </c>
      <c r="DM50" s="869"/>
      <c r="DN50" s="869"/>
      <c r="DO50" s="871"/>
      <c r="DP50" s="871"/>
      <c r="DQ50" s="871"/>
      <c r="DR50" s="871"/>
      <c r="DS50" s="871"/>
      <c r="DT50" s="871"/>
    </row>
    <row r="51" spans="1:124" ht="11.25" customHeight="1">
      <c r="A51" s="592"/>
      <c r="B51" s="840"/>
      <c r="C51" s="446"/>
      <c r="D51" s="446"/>
      <c r="E51" s="446"/>
      <c r="F51" s="446"/>
      <c r="G51" s="446"/>
      <c r="H51" s="446"/>
      <c r="I51" s="446"/>
      <c r="J51" s="446"/>
      <c r="K51" s="446"/>
      <c r="L51" s="446"/>
      <c r="M51" s="446"/>
      <c r="N51" s="446"/>
      <c r="O51" s="446"/>
      <c r="P51" s="446"/>
      <c r="Q51" s="446"/>
      <c r="R51" s="446"/>
      <c r="S51" s="446"/>
      <c r="T51" s="446"/>
      <c r="U51" s="446"/>
      <c r="V51" s="446"/>
      <c r="W51" s="446"/>
      <c r="X51" s="446"/>
      <c r="Y51" s="446"/>
      <c r="Z51" s="446"/>
      <c r="AA51" s="446"/>
      <c r="AB51" s="446"/>
      <c r="AC51" s="446"/>
      <c r="AD51" s="446"/>
      <c r="AE51" s="446"/>
      <c r="AF51" s="446"/>
      <c r="AG51" s="446"/>
      <c r="AH51" s="446"/>
      <c r="AI51" s="446"/>
      <c r="AJ51" s="446"/>
      <c r="AK51" s="446"/>
      <c r="AL51" s="446"/>
      <c r="AM51" s="446"/>
      <c r="AN51" s="446"/>
      <c r="AO51" s="446"/>
      <c r="AP51" s="446"/>
      <c r="AQ51" s="446"/>
      <c r="AR51" s="446"/>
      <c r="AS51" s="446"/>
      <c r="AT51" s="446"/>
      <c r="AU51" s="446"/>
      <c r="AV51" s="446"/>
      <c r="AW51" s="446"/>
      <c r="AX51" s="446"/>
      <c r="AY51" s="446"/>
      <c r="AZ51" s="446"/>
      <c r="BA51" s="446"/>
      <c r="BB51" s="446"/>
      <c r="BC51" s="446"/>
      <c r="BD51" s="446"/>
      <c r="BE51" s="446"/>
      <c r="BF51" s="446"/>
      <c r="BG51" s="446"/>
      <c r="BH51" s="446"/>
      <c r="BI51" s="446"/>
      <c r="BJ51" s="446"/>
      <c r="BK51" s="446"/>
      <c r="BL51" s="446"/>
      <c r="BM51" s="446"/>
      <c r="BN51" s="446"/>
      <c r="BO51" s="446"/>
      <c r="BP51" s="446"/>
      <c r="BQ51" s="446"/>
      <c r="BR51" s="446"/>
      <c r="BS51" s="446"/>
      <c r="BT51" s="446"/>
      <c r="BU51" s="446"/>
      <c r="BV51" s="446"/>
      <c r="BW51" s="446"/>
      <c r="BX51" s="446"/>
      <c r="BY51" s="446"/>
      <c r="BZ51" s="446"/>
      <c r="CA51" s="446"/>
      <c r="CB51" s="446"/>
      <c r="CC51" s="446"/>
      <c r="CD51" s="446"/>
      <c r="CE51" s="446"/>
      <c r="CF51" s="446"/>
      <c r="CG51" s="446"/>
      <c r="CH51" s="446"/>
      <c r="CI51" s="446"/>
      <c r="CJ51" s="446"/>
      <c r="CK51" s="446"/>
      <c r="CL51" s="446"/>
      <c r="CM51" s="446"/>
      <c r="CN51" s="446"/>
      <c r="CO51" s="446"/>
      <c r="CP51" s="446"/>
      <c r="CQ51" s="446"/>
      <c r="CR51" s="446"/>
      <c r="CS51" s="446"/>
      <c r="CT51" s="446"/>
      <c r="CU51" s="862"/>
      <c r="CV51" s="862"/>
      <c r="CW51" s="862"/>
      <c r="CX51" s="862"/>
      <c r="CY51" s="862"/>
      <c r="CZ51" s="862"/>
      <c r="DA51" s="862"/>
      <c r="DB51" s="862"/>
      <c r="DC51" s="865"/>
      <c r="DD51" s="865"/>
      <c r="DE51" s="865"/>
      <c r="DF51" s="865"/>
      <c r="DG51" s="866"/>
      <c r="DH51" s="866"/>
      <c r="DI51" s="866"/>
      <c r="DJ51" s="866"/>
      <c r="DK51" s="866"/>
      <c r="DL51" s="869"/>
      <c r="DM51" s="869"/>
      <c r="DN51" s="869"/>
      <c r="DO51" s="871"/>
      <c r="DP51" s="871"/>
      <c r="DQ51" s="871"/>
      <c r="DR51" s="871"/>
      <c r="DS51" s="871"/>
      <c r="DT51" s="871"/>
    </row>
    <row r="52" spans="1:124" ht="11.25" customHeight="1">
      <c r="A52" s="592"/>
      <c r="B52" s="840"/>
      <c r="C52" s="446"/>
      <c r="D52" s="446"/>
      <c r="E52" s="446"/>
      <c r="F52" s="446"/>
      <c r="G52" s="446"/>
      <c r="H52" s="446"/>
      <c r="I52" s="446"/>
      <c r="J52" s="446"/>
      <c r="K52" s="446"/>
      <c r="L52" s="446"/>
      <c r="M52" s="446"/>
      <c r="N52" s="446"/>
      <c r="O52" s="446"/>
      <c r="P52" s="446"/>
      <c r="Q52" s="446"/>
      <c r="R52" s="446"/>
      <c r="S52" s="446"/>
      <c r="T52" s="446"/>
      <c r="U52" s="446"/>
      <c r="V52" s="446"/>
      <c r="W52" s="446"/>
      <c r="X52" s="446"/>
      <c r="Y52" s="446"/>
      <c r="Z52" s="446"/>
      <c r="AA52" s="446"/>
      <c r="AB52" s="446"/>
      <c r="AC52" s="446"/>
      <c r="AD52" s="446"/>
      <c r="AE52" s="446"/>
      <c r="AF52" s="446"/>
      <c r="AG52" s="446"/>
      <c r="AH52" s="446"/>
      <c r="AI52" s="446"/>
      <c r="AJ52" s="446"/>
      <c r="AK52" s="446"/>
      <c r="AL52" s="446"/>
      <c r="AM52" s="446"/>
      <c r="AN52" s="446"/>
      <c r="AO52" s="446"/>
      <c r="AP52" s="446"/>
      <c r="AQ52" s="446"/>
      <c r="AR52" s="446"/>
      <c r="AS52" s="446"/>
      <c r="AT52" s="446"/>
      <c r="AU52" s="446"/>
      <c r="AV52" s="446"/>
      <c r="AW52" s="446"/>
      <c r="AX52" s="446"/>
      <c r="AY52" s="446"/>
      <c r="AZ52" s="446"/>
      <c r="BA52" s="446"/>
      <c r="BB52" s="446"/>
      <c r="BC52" s="446"/>
      <c r="BD52" s="446"/>
      <c r="BE52" s="446"/>
      <c r="BF52" s="446"/>
      <c r="BG52" s="446"/>
      <c r="BH52" s="446"/>
      <c r="BI52" s="446"/>
      <c r="BJ52" s="446"/>
      <c r="BK52" s="446"/>
      <c r="BL52" s="446"/>
      <c r="BM52" s="446"/>
      <c r="BN52" s="446"/>
      <c r="BO52" s="446"/>
      <c r="BP52" s="446"/>
      <c r="BQ52" s="446"/>
      <c r="BR52" s="446"/>
      <c r="BS52" s="446"/>
      <c r="BT52" s="446"/>
      <c r="BU52" s="446"/>
      <c r="BV52" s="446"/>
      <c r="BW52" s="446"/>
      <c r="BX52" s="446"/>
      <c r="BY52" s="446"/>
      <c r="BZ52" s="446"/>
      <c r="CA52" s="446"/>
      <c r="CB52" s="446"/>
      <c r="CC52" s="446"/>
      <c r="CD52" s="446"/>
      <c r="CE52" s="446"/>
      <c r="CF52" s="446"/>
      <c r="CG52" s="446"/>
      <c r="CH52" s="446"/>
      <c r="CI52" s="446"/>
      <c r="CJ52" s="446"/>
      <c r="CK52" s="446"/>
      <c r="CL52" s="446"/>
      <c r="CM52" s="446"/>
      <c r="CN52" s="446"/>
      <c r="CO52" s="446"/>
      <c r="CP52" s="446"/>
      <c r="CQ52" s="446"/>
      <c r="CR52" s="446"/>
      <c r="CS52" s="446"/>
      <c r="CT52" s="446"/>
      <c r="CU52" s="862"/>
      <c r="CV52" s="862"/>
      <c r="CW52" s="862"/>
      <c r="CX52" s="862"/>
      <c r="CY52" s="862"/>
      <c r="CZ52" s="862"/>
      <c r="DA52" s="862"/>
      <c r="DB52" s="862"/>
      <c r="DC52" s="865"/>
      <c r="DD52" s="865"/>
      <c r="DE52" s="865"/>
      <c r="DF52" s="865"/>
      <c r="DG52" s="866"/>
      <c r="DH52" s="866"/>
      <c r="DI52" s="866"/>
      <c r="DJ52" s="866"/>
      <c r="DK52" s="866"/>
      <c r="DL52" s="869"/>
      <c r="DM52" s="869"/>
      <c r="DN52" s="869"/>
      <c r="DO52" s="871"/>
      <c r="DP52" s="871"/>
      <c r="DQ52" s="871"/>
      <c r="DR52" s="871"/>
      <c r="DS52" s="871"/>
      <c r="DT52" s="871"/>
    </row>
    <row r="53" spans="1:124" ht="11.25" customHeight="1">
      <c r="A53" s="592"/>
      <c r="B53" s="840"/>
      <c r="C53" s="446"/>
      <c r="D53" s="446"/>
      <c r="E53" s="446"/>
      <c r="F53" s="446"/>
      <c r="G53" s="446"/>
      <c r="H53" s="446"/>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46"/>
      <c r="AJ53" s="446"/>
      <c r="AK53" s="446"/>
      <c r="AL53" s="446"/>
      <c r="AM53" s="446"/>
      <c r="AN53" s="446"/>
      <c r="AO53" s="446"/>
      <c r="AP53" s="446"/>
      <c r="AQ53" s="446"/>
      <c r="AR53" s="446"/>
      <c r="AS53" s="446"/>
      <c r="AT53" s="446"/>
      <c r="AU53" s="446"/>
      <c r="AV53" s="446"/>
      <c r="AW53" s="446"/>
      <c r="AX53" s="446"/>
      <c r="AY53" s="446"/>
      <c r="AZ53" s="446"/>
      <c r="BA53" s="446"/>
      <c r="BB53" s="446"/>
      <c r="BC53" s="446"/>
      <c r="BD53" s="446"/>
      <c r="BE53" s="446"/>
      <c r="BF53" s="446"/>
      <c r="BG53" s="446"/>
      <c r="BH53" s="446"/>
      <c r="BI53" s="446"/>
      <c r="BJ53" s="446"/>
      <c r="BK53" s="446"/>
      <c r="BL53" s="446"/>
      <c r="BM53" s="446"/>
      <c r="BN53" s="446"/>
      <c r="BO53" s="446"/>
      <c r="BP53" s="446"/>
      <c r="BQ53" s="446"/>
      <c r="BR53" s="446"/>
      <c r="BS53" s="446"/>
      <c r="BT53" s="446"/>
      <c r="BU53" s="446"/>
      <c r="BV53" s="446"/>
      <c r="BW53" s="446"/>
      <c r="BX53" s="446"/>
      <c r="BY53" s="446"/>
      <c r="BZ53" s="446"/>
      <c r="CA53" s="446"/>
      <c r="CB53" s="446"/>
      <c r="CC53" s="446"/>
      <c r="CD53" s="446"/>
      <c r="CE53" s="446"/>
      <c r="CF53" s="446"/>
      <c r="CG53" s="446"/>
      <c r="CH53" s="446"/>
      <c r="CI53" s="446"/>
      <c r="CJ53" s="446"/>
      <c r="CK53" s="446"/>
      <c r="CL53" s="446"/>
      <c r="CM53" s="446"/>
      <c r="CN53" s="446"/>
      <c r="CO53" s="446"/>
      <c r="CP53" s="446"/>
      <c r="CQ53" s="446"/>
      <c r="CR53" s="446"/>
      <c r="CS53" s="446"/>
      <c r="CT53" s="446"/>
      <c r="CU53" s="862"/>
      <c r="CV53" s="862"/>
      <c r="CW53" s="862"/>
      <c r="CX53" s="862"/>
      <c r="CY53" s="862" t="s">
        <v>378</v>
      </c>
      <c r="CZ53" s="862"/>
      <c r="DA53" s="862"/>
      <c r="DB53" s="862"/>
      <c r="DC53" s="862" t="s">
        <v>19</v>
      </c>
      <c r="DD53" s="862"/>
      <c r="DE53" s="862"/>
      <c r="DF53" s="862"/>
      <c r="DG53" s="866" t="s">
        <v>438</v>
      </c>
      <c r="DH53" s="866"/>
      <c r="DI53" s="866"/>
      <c r="DJ53" s="866"/>
      <c r="DK53" s="866"/>
      <c r="DL53" s="869" t="s">
        <v>545</v>
      </c>
      <c r="DM53" s="869"/>
      <c r="DN53" s="869"/>
      <c r="DO53" s="871"/>
      <c r="DP53" s="871"/>
      <c r="DQ53" s="871"/>
      <c r="DR53" s="871"/>
      <c r="DS53" s="871"/>
      <c r="DT53" s="871"/>
    </row>
    <row r="54" spans="1:124" ht="11.25" customHeight="1">
      <c r="A54" s="592"/>
      <c r="B54" s="840"/>
      <c r="C54" s="446"/>
      <c r="D54" s="446"/>
      <c r="E54" s="446"/>
      <c r="F54" s="446"/>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6"/>
      <c r="AO54" s="446"/>
      <c r="AP54" s="446"/>
      <c r="AQ54" s="446"/>
      <c r="AR54" s="446"/>
      <c r="AS54" s="446"/>
      <c r="AT54" s="446"/>
      <c r="AU54" s="446"/>
      <c r="AV54" s="446"/>
      <c r="AW54" s="446"/>
      <c r="AX54" s="446"/>
      <c r="AY54" s="446"/>
      <c r="AZ54" s="446"/>
      <c r="BA54" s="446"/>
      <c r="BB54" s="446"/>
      <c r="BC54" s="446"/>
      <c r="BD54" s="446"/>
      <c r="BE54" s="446"/>
      <c r="BF54" s="446"/>
      <c r="BG54" s="446"/>
      <c r="BH54" s="446"/>
      <c r="BI54" s="446"/>
      <c r="BJ54" s="446"/>
      <c r="BK54" s="446"/>
      <c r="BL54" s="446"/>
      <c r="BM54" s="446"/>
      <c r="BN54" s="446"/>
      <c r="BO54" s="446"/>
      <c r="BP54" s="446"/>
      <c r="BQ54" s="446"/>
      <c r="BR54" s="446"/>
      <c r="BS54" s="446"/>
      <c r="BT54" s="446"/>
      <c r="BU54" s="446"/>
      <c r="BV54" s="446"/>
      <c r="BW54" s="446"/>
      <c r="BX54" s="446"/>
      <c r="BY54" s="446"/>
      <c r="BZ54" s="446"/>
      <c r="CA54" s="446"/>
      <c r="CB54" s="446"/>
      <c r="CC54" s="446"/>
      <c r="CD54" s="446"/>
      <c r="CE54" s="446"/>
      <c r="CF54" s="446"/>
      <c r="CG54" s="446"/>
      <c r="CH54" s="446"/>
      <c r="CI54" s="446"/>
      <c r="CJ54" s="446"/>
      <c r="CK54" s="446"/>
      <c r="CL54" s="446"/>
      <c r="CM54" s="446"/>
      <c r="CN54" s="446"/>
      <c r="CO54" s="446"/>
      <c r="CP54" s="446"/>
      <c r="CQ54" s="446"/>
      <c r="CR54" s="446"/>
      <c r="CS54" s="446"/>
      <c r="CT54" s="446"/>
      <c r="CU54" s="862"/>
      <c r="CV54" s="862"/>
      <c r="CW54" s="862"/>
      <c r="CX54" s="862"/>
      <c r="CY54" s="862"/>
      <c r="CZ54" s="862"/>
      <c r="DA54" s="862"/>
      <c r="DB54" s="862"/>
      <c r="DC54" s="862"/>
      <c r="DD54" s="862"/>
      <c r="DE54" s="862"/>
      <c r="DF54" s="862"/>
      <c r="DG54" s="866"/>
      <c r="DH54" s="866"/>
      <c r="DI54" s="866"/>
      <c r="DJ54" s="866"/>
      <c r="DK54" s="866"/>
      <c r="DL54" s="869"/>
      <c r="DM54" s="869"/>
      <c r="DN54" s="869"/>
      <c r="DO54" s="871"/>
      <c r="DP54" s="871"/>
      <c r="DQ54" s="871"/>
      <c r="DR54" s="871"/>
      <c r="DS54" s="871"/>
      <c r="DT54" s="871"/>
    </row>
    <row r="55" spans="1:124" ht="11.25" customHeight="1">
      <c r="A55" s="592"/>
      <c r="B55" s="840"/>
      <c r="C55" s="446"/>
      <c r="D55" s="446"/>
      <c r="E55" s="446"/>
      <c r="F55" s="446"/>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46"/>
      <c r="AP55" s="446"/>
      <c r="AQ55" s="446"/>
      <c r="AR55" s="446"/>
      <c r="AS55" s="446"/>
      <c r="AT55" s="446"/>
      <c r="AU55" s="446"/>
      <c r="AV55" s="446"/>
      <c r="AW55" s="446"/>
      <c r="AX55" s="446"/>
      <c r="AY55" s="446"/>
      <c r="AZ55" s="446"/>
      <c r="BA55" s="446"/>
      <c r="BB55" s="446"/>
      <c r="BC55" s="446"/>
      <c r="BD55" s="446"/>
      <c r="BE55" s="446"/>
      <c r="BF55" s="446"/>
      <c r="BG55" s="446"/>
      <c r="BH55" s="446"/>
      <c r="BI55" s="446"/>
      <c r="BJ55" s="446"/>
      <c r="BK55" s="446"/>
      <c r="BL55" s="446"/>
      <c r="BM55" s="446"/>
      <c r="BN55" s="446"/>
      <c r="BO55" s="446"/>
      <c r="BP55" s="446"/>
      <c r="BQ55" s="446"/>
      <c r="BR55" s="446"/>
      <c r="BS55" s="446"/>
      <c r="BT55" s="446"/>
      <c r="BU55" s="446"/>
      <c r="BV55" s="446"/>
      <c r="BW55" s="446"/>
      <c r="BX55" s="446"/>
      <c r="BY55" s="446"/>
      <c r="BZ55" s="446"/>
      <c r="CA55" s="446"/>
      <c r="CB55" s="446"/>
      <c r="CC55" s="446"/>
      <c r="CD55" s="446"/>
      <c r="CE55" s="446"/>
      <c r="CF55" s="446"/>
      <c r="CG55" s="446"/>
      <c r="CH55" s="446"/>
      <c r="CI55" s="446"/>
      <c r="CJ55" s="446"/>
      <c r="CK55" s="446"/>
      <c r="CL55" s="446"/>
      <c r="CM55" s="446"/>
      <c r="CN55" s="446"/>
      <c r="CO55" s="446"/>
      <c r="CP55" s="446"/>
      <c r="CQ55" s="446"/>
      <c r="CR55" s="446"/>
      <c r="CS55" s="446"/>
      <c r="CT55" s="446"/>
      <c r="CU55" s="862"/>
      <c r="CV55" s="862"/>
      <c r="CW55" s="862"/>
      <c r="CX55" s="862"/>
      <c r="CY55" s="862"/>
      <c r="CZ55" s="862"/>
      <c r="DA55" s="862"/>
      <c r="DB55" s="862"/>
      <c r="DC55" s="862"/>
      <c r="DD55" s="862"/>
      <c r="DE55" s="862"/>
      <c r="DF55" s="862"/>
      <c r="DG55" s="866"/>
      <c r="DH55" s="866"/>
      <c r="DI55" s="866"/>
      <c r="DJ55" s="866"/>
      <c r="DK55" s="866"/>
      <c r="DL55" s="869"/>
      <c r="DM55" s="869"/>
      <c r="DN55" s="869"/>
      <c r="DO55" s="871"/>
      <c r="DP55" s="871"/>
      <c r="DQ55" s="871"/>
      <c r="DR55" s="871"/>
      <c r="DS55" s="871"/>
      <c r="DT55" s="871"/>
    </row>
    <row r="56" spans="1:124" ht="11.25" customHeight="1">
      <c r="A56" s="592"/>
      <c r="B56" s="840"/>
      <c r="C56" s="446"/>
      <c r="D56" s="446"/>
      <c r="E56" s="446"/>
      <c r="F56" s="446"/>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6"/>
      <c r="AY56" s="446"/>
      <c r="AZ56" s="446"/>
      <c r="BA56" s="446"/>
      <c r="BB56" s="446"/>
      <c r="BC56" s="446"/>
      <c r="BD56" s="446"/>
      <c r="BE56" s="446"/>
      <c r="BF56" s="446"/>
      <c r="BG56" s="446"/>
      <c r="BH56" s="446"/>
      <c r="BI56" s="446"/>
      <c r="BJ56" s="446"/>
      <c r="BK56" s="446"/>
      <c r="BL56" s="446"/>
      <c r="BM56" s="446"/>
      <c r="BN56" s="446"/>
      <c r="BO56" s="446"/>
      <c r="BP56" s="446"/>
      <c r="BQ56" s="446"/>
      <c r="BR56" s="446"/>
      <c r="BS56" s="446"/>
      <c r="BT56" s="446"/>
      <c r="BU56" s="446"/>
      <c r="BV56" s="446"/>
      <c r="BW56" s="446"/>
      <c r="BX56" s="446"/>
      <c r="BY56" s="446"/>
      <c r="BZ56" s="446"/>
      <c r="CA56" s="446"/>
      <c r="CB56" s="446"/>
      <c r="CC56" s="446"/>
      <c r="CD56" s="446"/>
      <c r="CE56" s="446"/>
      <c r="CF56" s="446"/>
      <c r="CG56" s="446"/>
      <c r="CH56" s="446"/>
      <c r="CI56" s="446"/>
      <c r="CJ56" s="446"/>
      <c r="CK56" s="446"/>
      <c r="CL56" s="446"/>
      <c r="CM56" s="446"/>
      <c r="CN56" s="446"/>
      <c r="CO56" s="446"/>
      <c r="CP56" s="446"/>
      <c r="CQ56" s="446"/>
      <c r="CR56" s="446"/>
      <c r="CS56" s="446"/>
      <c r="CT56" s="446"/>
      <c r="CU56" s="862"/>
      <c r="CV56" s="862"/>
      <c r="CW56" s="862"/>
      <c r="CX56" s="862"/>
      <c r="CY56" s="862"/>
      <c r="CZ56" s="862"/>
      <c r="DA56" s="862"/>
      <c r="DB56" s="862"/>
      <c r="DC56" s="862"/>
      <c r="DD56" s="862"/>
      <c r="DE56" s="862"/>
      <c r="DF56" s="862"/>
      <c r="DG56" s="866" t="s">
        <v>387</v>
      </c>
      <c r="DH56" s="866"/>
      <c r="DI56" s="866"/>
      <c r="DJ56" s="866"/>
      <c r="DK56" s="866"/>
      <c r="DL56" s="869" t="s">
        <v>547</v>
      </c>
      <c r="DM56" s="869"/>
      <c r="DN56" s="869"/>
      <c r="DO56" s="871"/>
      <c r="DP56" s="871"/>
      <c r="DQ56" s="871"/>
      <c r="DR56" s="871"/>
      <c r="DS56" s="871"/>
      <c r="DT56" s="871"/>
    </row>
    <row r="57" spans="1:124" ht="11.25" customHeight="1">
      <c r="A57" s="592"/>
      <c r="B57" s="840"/>
      <c r="C57" s="446"/>
      <c r="D57" s="446"/>
      <c r="E57" s="446"/>
      <c r="F57" s="446"/>
      <c r="G57" s="446"/>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46"/>
      <c r="AP57" s="446"/>
      <c r="AQ57" s="446"/>
      <c r="AR57" s="446"/>
      <c r="AS57" s="446"/>
      <c r="AT57" s="446"/>
      <c r="AU57" s="446"/>
      <c r="AV57" s="446"/>
      <c r="AW57" s="446"/>
      <c r="AX57" s="446"/>
      <c r="AY57" s="446"/>
      <c r="AZ57" s="446"/>
      <c r="BA57" s="446"/>
      <c r="BB57" s="446"/>
      <c r="BC57" s="446"/>
      <c r="BD57" s="446"/>
      <c r="BE57" s="446"/>
      <c r="BF57" s="446"/>
      <c r="BG57" s="446"/>
      <c r="BH57" s="446"/>
      <c r="BI57" s="446"/>
      <c r="BJ57" s="446"/>
      <c r="BK57" s="446"/>
      <c r="BL57" s="446"/>
      <c r="BM57" s="446"/>
      <c r="BN57" s="446"/>
      <c r="BO57" s="446"/>
      <c r="BP57" s="446"/>
      <c r="BQ57" s="446"/>
      <c r="BR57" s="446"/>
      <c r="BS57" s="446"/>
      <c r="BT57" s="446"/>
      <c r="BU57" s="446"/>
      <c r="BV57" s="446"/>
      <c r="BW57" s="446"/>
      <c r="BX57" s="446"/>
      <c r="BY57" s="446"/>
      <c r="BZ57" s="446"/>
      <c r="CA57" s="446"/>
      <c r="CB57" s="446"/>
      <c r="CC57" s="446"/>
      <c r="CD57" s="446"/>
      <c r="CE57" s="446"/>
      <c r="CF57" s="446"/>
      <c r="CG57" s="446"/>
      <c r="CH57" s="446"/>
      <c r="CI57" s="446"/>
      <c r="CJ57" s="446"/>
      <c r="CK57" s="446"/>
      <c r="CL57" s="446"/>
      <c r="CM57" s="446"/>
      <c r="CN57" s="446"/>
      <c r="CO57" s="446"/>
      <c r="CP57" s="446"/>
      <c r="CQ57" s="446"/>
      <c r="CR57" s="446"/>
      <c r="CS57" s="446"/>
      <c r="CT57" s="446"/>
      <c r="CU57" s="862"/>
      <c r="CV57" s="862"/>
      <c r="CW57" s="862"/>
      <c r="CX57" s="862"/>
      <c r="CY57" s="862"/>
      <c r="CZ57" s="862"/>
      <c r="DA57" s="862"/>
      <c r="DB57" s="862"/>
      <c r="DC57" s="862"/>
      <c r="DD57" s="862"/>
      <c r="DE57" s="862"/>
      <c r="DF57" s="862"/>
      <c r="DG57" s="866"/>
      <c r="DH57" s="866"/>
      <c r="DI57" s="866"/>
      <c r="DJ57" s="866"/>
      <c r="DK57" s="866"/>
      <c r="DL57" s="869"/>
      <c r="DM57" s="869"/>
      <c r="DN57" s="869"/>
      <c r="DO57" s="871"/>
      <c r="DP57" s="871"/>
      <c r="DQ57" s="871"/>
      <c r="DR57" s="871"/>
      <c r="DS57" s="871"/>
      <c r="DT57" s="871"/>
    </row>
    <row r="58" spans="1:124" ht="11.25" customHeight="1">
      <c r="A58" s="592"/>
      <c r="B58" s="840"/>
      <c r="C58" s="446"/>
      <c r="D58" s="446"/>
      <c r="E58" s="446"/>
      <c r="F58" s="446"/>
      <c r="G58" s="446"/>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46"/>
      <c r="AP58" s="446"/>
      <c r="AQ58" s="446"/>
      <c r="AR58" s="446"/>
      <c r="AS58" s="446"/>
      <c r="AT58" s="446"/>
      <c r="AU58" s="446"/>
      <c r="AV58" s="446"/>
      <c r="AW58" s="446"/>
      <c r="AX58" s="446"/>
      <c r="AY58" s="446"/>
      <c r="AZ58" s="446"/>
      <c r="BA58" s="446"/>
      <c r="BB58" s="446"/>
      <c r="BC58" s="446"/>
      <c r="BD58" s="446"/>
      <c r="BE58" s="446"/>
      <c r="BF58" s="446"/>
      <c r="BG58" s="446"/>
      <c r="BH58" s="446"/>
      <c r="BI58" s="446"/>
      <c r="BJ58" s="446"/>
      <c r="BK58" s="446"/>
      <c r="BL58" s="446"/>
      <c r="BM58" s="446"/>
      <c r="BN58" s="446"/>
      <c r="BO58" s="446"/>
      <c r="BP58" s="446"/>
      <c r="BQ58" s="446"/>
      <c r="BR58" s="446"/>
      <c r="BS58" s="446"/>
      <c r="BT58" s="446"/>
      <c r="BU58" s="446"/>
      <c r="BV58" s="446"/>
      <c r="BW58" s="446"/>
      <c r="BX58" s="446"/>
      <c r="BY58" s="446"/>
      <c r="BZ58" s="446"/>
      <c r="CA58" s="446"/>
      <c r="CB58" s="446"/>
      <c r="CC58" s="446"/>
      <c r="CD58" s="446"/>
      <c r="CE58" s="446"/>
      <c r="CF58" s="446"/>
      <c r="CG58" s="446"/>
      <c r="CH58" s="446"/>
      <c r="CI58" s="446"/>
      <c r="CJ58" s="446"/>
      <c r="CK58" s="446"/>
      <c r="CL58" s="446"/>
      <c r="CM58" s="446"/>
      <c r="CN58" s="446"/>
      <c r="CO58" s="446"/>
      <c r="CP58" s="446"/>
      <c r="CQ58" s="446"/>
      <c r="CR58" s="446"/>
      <c r="CS58" s="446"/>
      <c r="CT58" s="446"/>
      <c r="CU58" s="862"/>
      <c r="CV58" s="862"/>
      <c r="CW58" s="862"/>
      <c r="CX58" s="862"/>
      <c r="CY58" s="862"/>
      <c r="CZ58" s="862"/>
      <c r="DA58" s="862"/>
      <c r="DB58" s="862"/>
      <c r="DC58" s="862"/>
      <c r="DD58" s="862"/>
      <c r="DE58" s="862"/>
      <c r="DF58" s="862"/>
      <c r="DG58" s="866"/>
      <c r="DH58" s="866"/>
      <c r="DI58" s="866"/>
      <c r="DJ58" s="866"/>
      <c r="DK58" s="866"/>
      <c r="DL58" s="869"/>
      <c r="DM58" s="869"/>
      <c r="DN58" s="869"/>
      <c r="DO58" s="871"/>
      <c r="DP58" s="871"/>
      <c r="DQ58" s="871"/>
      <c r="DR58" s="871"/>
      <c r="DS58" s="871"/>
      <c r="DT58" s="871"/>
    </row>
    <row r="59" spans="1:124" ht="11.25" customHeight="1">
      <c r="A59" s="592"/>
      <c r="B59" s="840"/>
      <c r="C59" s="446"/>
      <c r="D59" s="446"/>
      <c r="E59" s="446"/>
      <c r="F59" s="446"/>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46"/>
      <c r="AP59" s="446"/>
      <c r="AQ59" s="446"/>
      <c r="AR59" s="446"/>
      <c r="AS59" s="446"/>
      <c r="AT59" s="446"/>
      <c r="AU59" s="446"/>
      <c r="AV59" s="446"/>
      <c r="AW59" s="446"/>
      <c r="AX59" s="446"/>
      <c r="AY59" s="446"/>
      <c r="AZ59" s="446"/>
      <c r="BA59" s="446"/>
      <c r="BB59" s="446"/>
      <c r="BC59" s="446"/>
      <c r="BD59" s="446"/>
      <c r="BE59" s="446"/>
      <c r="BF59" s="446"/>
      <c r="BG59" s="446"/>
      <c r="BH59" s="446"/>
      <c r="BI59" s="446"/>
      <c r="BJ59" s="446"/>
      <c r="BK59" s="446"/>
      <c r="BL59" s="446"/>
      <c r="BM59" s="446"/>
      <c r="BN59" s="446"/>
      <c r="BO59" s="446"/>
      <c r="BP59" s="446"/>
      <c r="BQ59" s="446"/>
      <c r="BR59" s="446"/>
      <c r="BS59" s="446"/>
      <c r="BT59" s="446"/>
      <c r="BU59" s="446"/>
      <c r="BV59" s="446"/>
      <c r="BW59" s="446"/>
      <c r="BX59" s="446"/>
      <c r="BY59" s="446"/>
      <c r="BZ59" s="446"/>
      <c r="CA59" s="446"/>
      <c r="CB59" s="446"/>
      <c r="CC59" s="446"/>
      <c r="CD59" s="446"/>
      <c r="CE59" s="446"/>
      <c r="CF59" s="446"/>
      <c r="CG59" s="446"/>
      <c r="CH59" s="446"/>
      <c r="CI59" s="446"/>
      <c r="CJ59" s="446"/>
      <c r="CK59" s="446"/>
      <c r="CL59" s="446"/>
      <c r="CM59" s="446"/>
      <c r="CN59" s="446"/>
      <c r="CO59" s="446"/>
      <c r="CP59" s="446"/>
      <c r="CQ59" s="446"/>
      <c r="CR59" s="446"/>
      <c r="CS59" s="446"/>
      <c r="CT59" s="446"/>
      <c r="CU59" s="862"/>
      <c r="CV59" s="862"/>
      <c r="CW59" s="862"/>
      <c r="CX59" s="862"/>
      <c r="CY59" s="862"/>
      <c r="CZ59" s="862"/>
      <c r="DA59" s="862"/>
      <c r="DB59" s="862"/>
      <c r="DC59" s="865" t="s">
        <v>476</v>
      </c>
      <c r="DD59" s="865"/>
      <c r="DE59" s="865"/>
      <c r="DF59" s="865"/>
      <c r="DG59" s="866" t="s">
        <v>438</v>
      </c>
      <c r="DH59" s="866"/>
      <c r="DI59" s="866"/>
      <c r="DJ59" s="866"/>
      <c r="DK59" s="866"/>
      <c r="DL59" s="869" t="s">
        <v>545</v>
      </c>
      <c r="DM59" s="869"/>
      <c r="DN59" s="869"/>
      <c r="DO59" s="871"/>
      <c r="DP59" s="871"/>
      <c r="DQ59" s="871"/>
      <c r="DR59" s="871"/>
      <c r="DS59" s="871"/>
      <c r="DT59" s="871"/>
    </row>
    <row r="60" spans="1:124" ht="11.25" customHeight="1">
      <c r="A60" s="592"/>
      <c r="B60" s="840"/>
      <c r="C60" s="446"/>
      <c r="D60" s="446"/>
      <c r="E60" s="446"/>
      <c r="F60" s="446"/>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46"/>
      <c r="AP60" s="446"/>
      <c r="AQ60" s="446"/>
      <c r="AR60" s="446"/>
      <c r="AS60" s="446"/>
      <c r="AT60" s="446"/>
      <c r="AU60" s="446"/>
      <c r="AV60" s="446"/>
      <c r="AW60" s="446"/>
      <c r="AX60" s="446"/>
      <c r="AY60" s="446"/>
      <c r="AZ60" s="446"/>
      <c r="BA60" s="446"/>
      <c r="BB60" s="446"/>
      <c r="BC60" s="446"/>
      <c r="BD60" s="446"/>
      <c r="BE60" s="446"/>
      <c r="BF60" s="446"/>
      <c r="BG60" s="446"/>
      <c r="BH60" s="446"/>
      <c r="BI60" s="446"/>
      <c r="BJ60" s="446"/>
      <c r="BK60" s="446"/>
      <c r="BL60" s="446"/>
      <c r="BM60" s="446"/>
      <c r="BN60" s="446"/>
      <c r="BO60" s="446"/>
      <c r="BP60" s="446"/>
      <c r="BQ60" s="446"/>
      <c r="BR60" s="446"/>
      <c r="BS60" s="446"/>
      <c r="BT60" s="446"/>
      <c r="BU60" s="446"/>
      <c r="BV60" s="446"/>
      <c r="BW60" s="446"/>
      <c r="BX60" s="446"/>
      <c r="BY60" s="446"/>
      <c r="BZ60" s="446"/>
      <c r="CA60" s="446"/>
      <c r="CB60" s="446"/>
      <c r="CC60" s="446"/>
      <c r="CD60" s="446"/>
      <c r="CE60" s="446"/>
      <c r="CF60" s="446"/>
      <c r="CG60" s="446"/>
      <c r="CH60" s="446"/>
      <c r="CI60" s="446"/>
      <c r="CJ60" s="446"/>
      <c r="CK60" s="446"/>
      <c r="CL60" s="446"/>
      <c r="CM60" s="446"/>
      <c r="CN60" s="446"/>
      <c r="CO60" s="446"/>
      <c r="CP60" s="446"/>
      <c r="CQ60" s="446"/>
      <c r="CR60" s="446"/>
      <c r="CS60" s="446"/>
      <c r="CT60" s="446"/>
      <c r="CU60" s="862"/>
      <c r="CV60" s="862"/>
      <c r="CW60" s="862"/>
      <c r="CX60" s="862"/>
      <c r="CY60" s="862"/>
      <c r="CZ60" s="862"/>
      <c r="DA60" s="862"/>
      <c r="DB60" s="862"/>
      <c r="DC60" s="865"/>
      <c r="DD60" s="865"/>
      <c r="DE60" s="865"/>
      <c r="DF60" s="865"/>
      <c r="DG60" s="866"/>
      <c r="DH60" s="866"/>
      <c r="DI60" s="866"/>
      <c r="DJ60" s="866"/>
      <c r="DK60" s="866"/>
      <c r="DL60" s="869"/>
      <c r="DM60" s="869"/>
      <c r="DN60" s="869"/>
      <c r="DO60" s="871"/>
      <c r="DP60" s="871"/>
      <c r="DQ60" s="871"/>
      <c r="DR60" s="871"/>
      <c r="DS60" s="871"/>
      <c r="DT60" s="871"/>
    </row>
    <row r="61" spans="1:124" ht="11.25" customHeight="1">
      <c r="A61" s="592"/>
      <c r="B61" s="840"/>
      <c r="C61" s="446"/>
      <c r="D61" s="446"/>
      <c r="E61" s="446"/>
      <c r="F61" s="446"/>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46"/>
      <c r="AP61" s="446"/>
      <c r="AQ61" s="446"/>
      <c r="AR61" s="446"/>
      <c r="AS61" s="446"/>
      <c r="AT61" s="446"/>
      <c r="AU61" s="446"/>
      <c r="AV61" s="446"/>
      <c r="AW61" s="446"/>
      <c r="AX61" s="446"/>
      <c r="AY61" s="446"/>
      <c r="AZ61" s="446"/>
      <c r="BA61" s="446"/>
      <c r="BB61" s="446"/>
      <c r="BC61" s="446"/>
      <c r="BD61" s="446"/>
      <c r="BE61" s="446"/>
      <c r="BF61" s="446"/>
      <c r="BG61" s="446"/>
      <c r="BH61" s="446"/>
      <c r="BI61" s="446"/>
      <c r="BJ61" s="446"/>
      <c r="BK61" s="446"/>
      <c r="BL61" s="446"/>
      <c r="BM61" s="446"/>
      <c r="BN61" s="446"/>
      <c r="BO61" s="446"/>
      <c r="BP61" s="446"/>
      <c r="BQ61" s="446"/>
      <c r="BR61" s="446"/>
      <c r="BS61" s="446"/>
      <c r="BT61" s="446"/>
      <c r="BU61" s="446"/>
      <c r="BV61" s="446"/>
      <c r="BW61" s="446"/>
      <c r="BX61" s="446"/>
      <c r="BY61" s="446"/>
      <c r="BZ61" s="446"/>
      <c r="CA61" s="446"/>
      <c r="CB61" s="446"/>
      <c r="CC61" s="446"/>
      <c r="CD61" s="446"/>
      <c r="CE61" s="446"/>
      <c r="CF61" s="446"/>
      <c r="CG61" s="446"/>
      <c r="CH61" s="446"/>
      <c r="CI61" s="446"/>
      <c r="CJ61" s="446"/>
      <c r="CK61" s="446"/>
      <c r="CL61" s="446"/>
      <c r="CM61" s="446"/>
      <c r="CN61" s="446"/>
      <c r="CO61" s="446"/>
      <c r="CP61" s="446"/>
      <c r="CQ61" s="446"/>
      <c r="CR61" s="446"/>
      <c r="CS61" s="446"/>
      <c r="CT61" s="446"/>
      <c r="CU61" s="862"/>
      <c r="CV61" s="862"/>
      <c r="CW61" s="862"/>
      <c r="CX61" s="862"/>
      <c r="CY61" s="862"/>
      <c r="CZ61" s="862"/>
      <c r="DA61" s="862"/>
      <c r="DB61" s="862"/>
      <c r="DC61" s="865"/>
      <c r="DD61" s="865"/>
      <c r="DE61" s="865"/>
      <c r="DF61" s="865"/>
      <c r="DG61" s="866"/>
      <c r="DH61" s="866"/>
      <c r="DI61" s="866"/>
      <c r="DJ61" s="866"/>
      <c r="DK61" s="866"/>
      <c r="DL61" s="869"/>
      <c r="DM61" s="869"/>
      <c r="DN61" s="869"/>
      <c r="DO61" s="871"/>
      <c r="DP61" s="871"/>
      <c r="DQ61" s="871"/>
      <c r="DR61" s="871"/>
      <c r="DS61" s="871"/>
      <c r="DT61" s="871"/>
    </row>
    <row r="62" spans="1:124" ht="11.25" customHeight="1">
      <c r="A62" s="592"/>
      <c r="B62" s="840"/>
      <c r="C62" s="446"/>
      <c r="D62" s="446"/>
      <c r="E62" s="446"/>
      <c r="F62" s="446"/>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46"/>
      <c r="AP62" s="446"/>
      <c r="AQ62" s="446"/>
      <c r="AR62" s="446"/>
      <c r="AS62" s="446"/>
      <c r="AT62" s="446"/>
      <c r="AU62" s="446"/>
      <c r="AV62" s="446"/>
      <c r="AW62" s="446"/>
      <c r="AX62" s="446"/>
      <c r="AY62" s="446"/>
      <c r="AZ62" s="446"/>
      <c r="BA62" s="446"/>
      <c r="BB62" s="446"/>
      <c r="BC62" s="446"/>
      <c r="BD62" s="446"/>
      <c r="BE62" s="446"/>
      <c r="BF62" s="446"/>
      <c r="BG62" s="446"/>
      <c r="BH62" s="446"/>
      <c r="BI62" s="446"/>
      <c r="BJ62" s="446"/>
      <c r="BK62" s="446"/>
      <c r="BL62" s="446"/>
      <c r="BM62" s="446"/>
      <c r="BN62" s="446"/>
      <c r="BO62" s="446"/>
      <c r="BP62" s="446"/>
      <c r="BQ62" s="446"/>
      <c r="BR62" s="446"/>
      <c r="BS62" s="446"/>
      <c r="BT62" s="446"/>
      <c r="BU62" s="446"/>
      <c r="BV62" s="446"/>
      <c r="BW62" s="446"/>
      <c r="BX62" s="446"/>
      <c r="BY62" s="446"/>
      <c r="BZ62" s="446"/>
      <c r="CA62" s="446"/>
      <c r="CB62" s="446"/>
      <c r="CC62" s="446"/>
      <c r="CD62" s="446"/>
      <c r="CE62" s="446"/>
      <c r="CF62" s="446"/>
      <c r="CG62" s="446"/>
      <c r="CH62" s="446"/>
      <c r="CI62" s="446"/>
      <c r="CJ62" s="446"/>
      <c r="CK62" s="446"/>
      <c r="CL62" s="446"/>
      <c r="CM62" s="446"/>
      <c r="CN62" s="446"/>
      <c r="CO62" s="446"/>
      <c r="CP62" s="446"/>
      <c r="CQ62" s="446"/>
      <c r="CR62" s="446"/>
      <c r="CS62" s="446"/>
      <c r="CT62" s="446"/>
      <c r="CU62" s="862"/>
      <c r="CV62" s="862"/>
      <c r="CW62" s="862"/>
      <c r="CX62" s="862"/>
      <c r="CY62" s="862"/>
      <c r="CZ62" s="862"/>
      <c r="DA62" s="862"/>
      <c r="DB62" s="862"/>
      <c r="DC62" s="865"/>
      <c r="DD62" s="865"/>
      <c r="DE62" s="865"/>
      <c r="DF62" s="865"/>
      <c r="DG62" s="866" t="s">
        <v>387</v>
      </c>
      <c r="DH62" s="866"/>
      <c r="DI62" s="866"/>
      <c r="DJ62" s="866"/>
      <c r="DK62" s="866"/>
      <c r="DL62" s="869" t="s">
        <v>547</v>
      </c>
      <c r="DM62" s="869"/>
      <c r="DN62" s="869"/>
      <c r="DO62" s="871"/>
      <c r="DP62" s="871"/>
      <c r="DQ62" s="871"/>
      <c r="DR62" s="871"/>
      <c r="DS62" s="871"/>
      <c r="DT62" s="871"/>
    </row>
    <row r="63" spans="1:124" ht="11.25" customHeight="1">
      <c r="A63" s="592"/>
      <c r="B63" s="840"/>
      <c r="C63" s="446"/>
      <c r="D63" s="446"/>
      <c r="E63" s="446"/>
      <c r="F63" s="446"/>
      <c r="G63" s="446"/>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6"/>
      <c r="AY63" s="446"/>
      <c r="AZ63" s="446"/>
      <c r="BA63" s="446"/>
      <c r="BB63" s="446"/>
      <c r="BC63" s="446"/>
      <c r="BD63" s="446"/>
      <c r="BE63" s="446"/>
      <c r="BF63" s="446"/>
      <c r="BG63" s="446"/>
      <c r="BH63" s="446"/>
      <c r="BI63" s="446"/>
      <c r="BJ63" s="446"/>
      <c r="BK63" s="446"/>
      <c r="BL63" s="446"/>
      <c r="BM63" s="446"/>
      <c r="BN63" s="446"/>
      <c r="BO63" s="446"/>
      <c r="BP63" s="446"/>
      <c r="BQ63" s="446"/>
      <c r="BR63" s="446"/>
      <c r="BS63" s="446"/>
      <c r="BT63" s="446"/>
      <c r="BU63" s="446"/>
      <c r="BV63" s="446"/>
      <c r="BW63" s="446"/>
      <c r="BX63" s="446"/>
      <c r="BY63" s="446"/>
      <c r="BZ63" s="446"/>
      <c r="CA63" s="446"/>
      <c r="CB63" s="446"/>
      <c r="CC63" s="446"/>
      <c r="CD63" s="446"/>
      <c r="CE63" s="446"/>
      <c r="CF63" s="446"/>
      <c r="CG63" s="446"/>
      <c r="CH63" s="446"/>
      <c r="CI63" s="446"/>
      <c r="CJ63" s="446"/>
      <c r="CK63" s="446"/>
      <c r="CL63" s="446"/>
      <c r="CM63" s="446"/>
      <c r="CN63" s="446"/>
      <c r="CO63" s="446"/>
      <c r="CP63" s="446"/>
      <c r="CQ63" s="446"/>
      <c r="CR63" s="446"/>
      <c r="CS63" s="446"/>
      <c r="CT63" s="446"/>
      <c r="CU63" s="862"/>
      <c r="CV63" s="862"/>
      <c r="CW63" s="862"/>
      <c r="CX63" s="862"/>
      <c r="CY63" s="862"/>
      <c r="CZ63" s="862"/>
      <c r="DA63" s="862"/>
      <c r="DB63" s="862"/>
      <c r="DC63" s="865"/>
      <c r="DD63" s="865"/>
      <c r="DE63" s="865"/>
      <c r="DF63" s="865"/>
      <c r="DG63" s="866"/>
      <c r="DH63" s="866"/>
      <c r="DI63" s="866"/>
      <c r="DJ63" s="866"/>
      <c r="DK63" s="866"/>
      <c r="DL63" s="869"/>
      <c r="DM63" s="869"/>
      <c r="DN63" s="869"/>
      <c r="DO63" s="871"/>
      <c r="DP63" s="871"/>
      <c r="DQ63" s="871"/>
      <c r="DR63" s="871"/>
      <c r="DS63" s="871"/>
      <c r="DT63" s="871"/>
    </row>
    <row r="64" spans="1:124" ht="11.25" customHeight="1">
      <c r="A64" s="592"/>
      <c r="B64" s="840"/>
      <c r="C64" s="446"/>
      <c r="D64" s="446"/>
      <c r="E64" s="446"/>
      <c r="F64" s="446"/>
      <c r="G64" s="446"/>
      <c r="H64" s="446"/>
      <c r="I64" s="446"/>
      <c r="J64" s="446"/>
      <c r="K64" s="446"/>
      <c r="L64" s="446"/>
      <c r="M64" s="446"/>
      <c r="N64" s="446"/>
      <c r="O64" s="446"/>
      <c r="P64" s="446"/>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446"/>
      <c r="BB64" s="446"/>
      <c r="BC64" s="446"/>
      <c r="BD64" s="446"/>
      <c r="BE64" s="446"/>
      <c r="BF64" s="446"/>
      <c r="BG64" s="446"/>
      <c r="BH64" s="446"/>
      <c r="BI64" s="446"/>
      <c r="BJ64" s="446"/>
      <c r="BK64" s="446"/>
      <c r="BL64" s="446"/>
      <c r="BM64" s="446"/>
      <c r="BN64" s="446"/>
      <c r="BO64" s="446"/>
      <c r="BP64" s="446"/>
      <c r="BQ64" s="446"/>
      <c r="BR64" s="446"/>
      <c r="BS64" s="446"/>
      <c r="BT64" s="446"/>
      <c r="BU64" s="446"/>
      <c r="BV64" s="446"/>
      <c r="BW64" s="446"/>
      <c r="BX64" s="446"/>
      <c r="BY64" s="446"/>
      <c r="BZ64" s="446"/>
      <c r="CA64" s="446"/>
      <c r="CB64" s="446"/>
      <c r="CC64" s="446"/>
      <c r="CD64" s="446"/>
      <c r="CE64" s="446"/>
      <c r="CF64" s="446"/>
      <c r="CG64" s="446"/>
      <c r="CH64" s="446"/>
      <c r="CI64" s="446"/>
      <c r="CJ64" s="446"/>
      <c r="CK64" s="446"/>
      <c r="CL64" s="446"/>
      <c r="CM64" s="446"/>
      <c r="CN64" s="446"/>
      <c r="CO64" s="446"/>
      <c r="CP64" s="446"/>
      <c r="CQ64" s="446"/>
      <c r="CR64" s="446"/>
      <c r="CS64" s="446"/>
      <c r="CT64" s="446"/>
      <c r="CU64" s="862"/>
      <c r="CV64" s="862"/>
      <c r="CW64" s="862"/>
      <c r="CX64" s="862"/>
      <c r="CY64" s="862"/>
      <c r="CZ64" s="862"/>
      <c r="DA64" s="862"/>
      <c r="DB64" s="862"/>
      <c r="DC64" s="865"/>
      <c r="DD64" s="865"/>
      <c r="DE64" s="865"/>
      <c r="DF64" s="865"/>
      <c r="DG64" s="866"/>
      <c r="DH64" s="866"/>
      <c r="DI64" s="866"/>
      <c r="DJ64" s="866"/>
      <c r="DK64" s="866"/>
      <c r="DL64" s="869"/>
      <c r="DM64" s="869"/>
      <c r="DN64" s="869"/>
      <c r="DO64" s="871"/>
      <c r="DP64" s="871"/>
      <c r="DQ64" s="871"/>
      <c r="DR64" s="871"/>
      <c r="DS64" s="871"/>
      <c r="DT64" s="871"/>
    </row>
    <row r="65" spans="1:124" ht="11.25" customHeight="1">
      <c r="A65" s="592"/>
      <c r="B65" s="840"/>
      <c r="C65" s="446"/>
      <c r="D65" s="446"/>
      <c r="E65" s="446"/>
      <c r="F65" s="446"/>
      <c r="G65" s="446"/>
      <c r="H65" s="446"/>
      <c r="I65" s="446"/>
      <c r="J65" s="446"/>
      <c r="K65" s="446"/>
      <c r="L65" s="446"/>
      <c r="M65" s="446"/>
      <c r="N65" s="446"/>
      <c r="O65" s="446"/>
      <c r="P65" s="446"/>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446"/>
      <c r="BB65" s="446"/>
      <c r="BC65" s="446"/>
      <c r="BD65" s="446"/>
      <c r="BE65" s="446"/>
      <c r="BF65" s="446"/>
      <c r="BG65" s="446"/>
      <c r="BH65" s="446"/>
      <c r="BI65" s="446"/>
      <c r="BJ65" s="446"/>
      <c r="BK65" s="446"/>
      <c r="BL65" s="446"/>
      <c r="BM65" s="446"/>
      <c r="BN65" s="446"/>
      <c r="BO65" s="446"/>
      <c r="BP65" s="446"/>
      <c r="BQ65" s="446"/>
      <c r="BR65" s="446"/>
      <c r="BS65" s="446"/>
      <c r="BT65" s="446"/>
      <c r="BU65" s="446"/>
      <c r="BV65" s="446"/>
      <c r="BW65" s="446"/>
      <c r="BX65" s="446"/>
      <c r="BY65" s="446"/>
      <c r="BZ65" s="446"/>
      <c r="CA65" s="446"/>
      <c r="CB65" s="446"/>
      <c r="CC65" s="446"/>
      <c r="CD65" s="446"/>
      <c r="CE65" s="446"/>
      <c r="CF65" s="446"/>
      <c r="CG65" s="446"/>
      <c r="CH65" s="446"/>
      <c r="CI65" s="446"/>
      <c r="CJ65" s="446"/>
      <c r="CK65" s="446"/>
      <c r="CL65" s="446"/>
      <c r="CM65" s="446"/>
      <c r="CN65" s="446"/>
      <c r="CO65" s="446"/>
      <c r="CP65" s="446"/>
      <c r="CQ65" s="446"/>
      <c r="CR65" s="446"/>
      <c r="CS65" s="446"/>
      <c r="CT65" s="446"/>
      <c r="CU65" s="862"/>
      <c r="CV65" s="862"/>
      <c r="CW65" s="862"/>
      <c r="CX65" s="862"/>
      <c r="CY65" s="862" t="s">
        <v>407</v>
      </c>
      <c r="CZ65" s="862"/>
      <c r="DA65" s="862"/>
      <c r="DB65" s="862"/>
      <c r="DC65" s="862" t="s">
        <v>19</v>
      </c>
      <c r="DD65" s="862"/>
      <c r="DE65" s="862"/>
      <c r="DF65" s="862"/>
      <c r="DG65" s="866" t="s">
        <v>438</v>
      </c>
      <c r="DH65" s="866"/>
      <c r="DI65" s="866"/>
      <c r="DJ65" s="866"/>
      <c r="DK65" s="866"/>
      <c r="DL65" s="869" t="s">
        <v>545</v>
      </c>
      <c r="DM65" s="869"/>
      <c r="DN65" s="869"/>
      <c r="DO65" s="871"/>
      <c r="DP65" s="871"/>
      <c r="DQ65" s="871"/>
      <c r="DR65" s="871"/>
      <c r="DS65" s="871"/>
      <c r="DT65" s="871"/>
    </row>
    <row r="66" spans="1:124" ht="11.25" customHeight="1">
      <c r="A66" s="592"/>
      <c r="B66" s="840"/>
      <c r="C66" s="446"/>
      <c r="D66" s="446"/>
      <c r="E66" s="446"/>
      <c r="F66" s="446"/>
      <c r="G66" s="446"/>
      <c r="H66" s="446"/>
      <c r="I66" s="446"/>
      <c r="J66" s="446"/>
      <c r="K66" s="446"/>
      <c r="L66" s="446"/>
      <c r="M66" s="446"/>
      <c r="N66" s="446"/>
      <c r="O66" s="446"/>
      <c r="P66" s="446"/>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446"/>
      <c r="BB66" s="446"/>
      <c r="BC66" s="446"/>
      <c r="BD66" s="446"/>
      <c r="BE66" s="446"/>
      <c r="BF66" s="446"/>
      <c r="BG66" s="446"/>
      <c r="BH66" s="446"/>
      <c r="BI66" s="446"/>
      <c r="BJ66" s="446"/>
      <c r="BK66" s="446"/>
      <c r="BL66" s="446"/>
      <c r="BM66" s="446"/>
      <c r="BN66" s="446"/>
      <c r="BO66" s="446"/>
      <c r="BP66" s="446"/>
      <c r="BQ66" s="446"/>
      <c r="BR66" s="446"/>
      <c r="BS66" s="446"/>
      <c r="BT66" s="446"/>
      <c r="BU66" s="446"/>
      <c r="BV66" s="446"/>
      <c r="BW66" s="446"/>
      <c r="BX66" s="446"/>
      <c r="BY66" s="446"/>
      <c r="BZ66" s="446"/>
      <c r="CA66" s="446"/>
      <c r="CB66" s="446"/>
      <c r="CC66" s="446"/>
      <c r="CD66" s="446"/>
      <c r="CE66" s="446"/>
      <c r="CF66" s="446"/>
      <c r="CG66" s="446"/>
      <c r="CH66" s="446"/>
      <c r="CI66" s="446"/>
      <c r="CJ66" s="446"/>
      <c r="CK66" s="446"/>
      <c r="CL66" s="446"/>
      <c r="CM66" s="446"/>
      <c r="CN66" s="446"/>
      <c r="CO66" s="446"/>
      <c r="CP66" s="446"/>
      <c r="CQ66" s="446"/>
      <c r="CR66" s="446"/>
      <c r="CS66" s="446"/>
      <c r="CT66" s="446"/>
      <c r="CU66" s="862"/>
      <c r="CV66" s="862"/>
      <c r="CW66" s="862"/>
      <c r="CX66" s="862"/>
      <c r="CY66" s="862"/>
      <c r="CZ66" s="862"/>
      <c r="DA66" s="862"/>
      <c r="DB66" s="862"/>
      <c r="DC66" s="862"/>
      <c r="DD66" s="862"/>
      <c r="DE66" s="862"/>
      <c r="DF66" s="862"/>
      <c r="DG66" s="866"/>
      <c r="DH66" s="866"/>
      <c r="DI66" s="866"/>
      <c r="DJ66" s="866"/>
      <c r="DK66" s="866"/>
      <c r="DL66" s="869"/>
      <c r="DM66" s="869"/>
      <c r="DN66" s="869"/>
      <c r="DO66" s="871"/>
      <c r="DP66" s="871"/>
      <c r="DQ66" s="871"/>
      <c r="DR66" s="871"/>
      <c r="DS66" s="871"/>
      <c r="DT66" s="871"/>
    </row>
    <row r="67" spans="1:124" ht="11.25" customHeight="1">
      <c r="A67" s="592"/>
      <c r="B67" s="840"/>
      <c r="C67" s="446"/>
      <c r="D67" s="446"/>
      <c r="E67" s="446"/>
      <c r="F67" s="446"/>
      <c r="G67" s="446"/>
      <c r="H67" s="446"/>
      <c r="I67" s="446"/>
      <c r="J67" s="446"/>
      <c r="K67" s="446"/>
      <c r="L67" s="446"/>
      <c r="M67" s="446"/>
      <c r="N67" s="446"/>
      <c r="O67" s="446"/>
      <c r="P67" s="446"/>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6"/>
      <c r="AY67" s="446"/>
      <c r="AZ67" s="446"/>
      <c r="BA67" s="446"/>
      <c r="BB67" s="446"/>
      <c r="BC67" s="446"/>
      <c r="BD67" s="446"/>
      <c r="BE67" s="446"/>
      <c r="BF67" s="446"/>
      <c r="BG67" s="446"/>
      <c r="BH67" s="446"/>
      <c r="BI67" s="446"/>
      <c r="BJ67" s="446"/>
      <c r="BK67" s="446"/>
      <c r="BL67" s="446"/>
      <c r="BM67" s="446"/>
      <c r="BN67" s="446"/>
      <c r="BO67" s="446"/>
      <c r="BP67" s="446"/>
      <c r="BQ67" s="446"/>
      <c r="BR67" s="446"/>
      <c r="BS67" s="446"/>
      <c r="BT67" s="446"/>
      <c r="BU67" s="446"/>
      <c r="BV67" s="446"/>
      <c r="BW67" s="446"/>
      <c r="BX67" s="446"/>
      <c r="BY67" s="446"/>
      <c r="BZ67" s="446"/>
      <c r="CA67" s="446"/>
      <c r="CB67" s="446"/>
      <c r="CC67" s="446"/>
      <c r="CD67" s="446"/>
      <c r="CE67" s="446"/>
      <c r="CF67" s="446"/>
      <c r="CG67" s="446"/>
      <c r="CH67" s="446"/>
      <c r="CI67" s="446"/>
      <c r="CJ67" s="446"/>
      <c r="CK67" s="446"/>
      <c r="CL67" s="446"/>
      <c r="CM67" s="446"/>
      <c r="CN67" s="446"/>
      <c r="CO67" s="446"/>
      <c r="CP67" s="446"/>
      <c r="CQ67" s="446"/>
      <c r="CR67" s="446"/>
      <c r="CS67" s="446"/>
      <c r="CT67" s="446"/>
      <c r="CU67" s="862"/>
      <c r="CV67" s="862"/>
      <c r="CW67" s="862"/>
      <c r="CX67" s="862"/>
      <c r="CY67" s="862"/>
      <c r="CZ67" s="862"/>
      <c r="DA67" s="862"/>
      <c r="DB67" s="862"/>
      <c r="DC67" s="862"/>
      <c r="DD67" s="862"/>
      <c r="DE67" s="862"/>
      <c r="DF67" s="862"/>
      <c r="DG67" s="866"/>
      <c r="DH67" s="866"/>
      <c r="DI67" s="866"/>
      <c r="DJ67" s="866"/>
      <c r="DK67" s="866"/>
      <c r="DL67" s="869"/>
      <c r="DM67" s="869"/>
      <c r="DN67" s="869"/>
      <c r="DO67" s="871"/>
      <c r="DP67" s="871"/>
      <c r="DQ67" s="871"/>
      <c r="DR67" s="871"/>
      <c r="DS67" s="871"/>
      <c r="DT67" s="871"/>
    </row>
    <row r="68" spans="1:124" ht="11.25" customHeight="1">
      <c r="A68" s="592"/>
      <c r="B68" s="840"/>
      <c r="C68" s="446"/>
      <c r="D68" s="446"/>
      <c r="E68" s="446"/>
      <c r="F68" s="446"/>
      <c r="G68" s="446"/>
      <c r="H68" s="446"/>
      <c r="I68" s="446"/>
      <c r="J68" s="446"/>
      <c r="K68" s="446"/>
      <c r="L68" s="446"/>
      <c r="M68" s="446"/>
      <c r="N68" s="446"/>
      <c r="O68" s="446"/>
      <c r="P68" s="446"/>
      <c r="Q68" s="446"/>
      <c r="R68" s="446"/>
      <c r="S68" s="446"/>
      <c r="T68" s="446"/>
      <c r="U68" s="446"/>
      <c r="V68" s="446"/>
      <c r="W68" s="446"/>
      <c r="X68" s="446"/>
      <c r="Y68" s="446"/>
      <c r="Z68" s="446"/>
      <c r="AA68" s="446"/>
      <c r="AB68" s="446"/>
      <c r="AC68" s="446"/>
      <c r="AD68" s="446"/>
      <c r="AE68" s="446"/>
      <c r="AF68" s="446"/>
      <c r="AG68" s="446"/>
      <c r="AH68" s="446"/>
      <c r="AI68" s="446"/>
      <c r="AJ68" s="446"/>
      <c r="AK68" s="446"/>
      <c r="AL68" s="446"/>
      <c r="AM68" s="446"/>
      <c r="AN68" s="446"/>
      <c r="AO68" s="446"/>
      <c r="AP68" s="446"/>
      <c r="AQ68" s="446"/>
      <c r="AR68" s="446"/>
      <c r="AS68" s="446"/>
      <c r="AT68" s="446"/>
      <c r="AU68" s="446"/>
      <c r="AV68" s="446"/>
      <c r="AW68" s="446"/>
      <c r="AX68" s="446"/>
      <c r="AY68" s="446"/>
      <c r="AZ68" s="446"/>
      <c r="BA68" s="446"/>
      <c r="BB68" s="446"/>
      <c r="BC68" s="446"/>
      <c r="BD68" s="446"/>
      <c r="BE68" s="446"/>
      <c r="BF68" s="446"/>
      <c r="BG68" s="446"/>
      <c r="BH68" s="446"/>
      <c r="BI68" s="446"/>
      <c r="BJ68" s="446"/>
      <c r="BK68" s="446"/>
      <c r="BL68" s="446"/>
      <c r="BM68" s="446"/>
      <c r="BN68" s="446"/>
      <c r="BO68" s="446"/>
      <c r="BP68" s="446"/>
      <c r="BQ68" s="446"/>
      <c r="BR68" s="446"/>
      <c r="BS68" s="446"/>
      <c r="BT68" s="446"/>
      <c r="BU68" s="446"/>
      <c r="BV68" s="446"/>
      <c r="BW68" s="446"/>
      <c r="BX68" s="446"/>
      <c r="BY68" s="446"/>
      <c r="BZ68" s="446"/>
      <c r="CA68" s="446"/>
      <c r="CB68" s="446"/>
      <c r="CC68" s="446"/>
      <c r="CD68" s="446"/>
      <c r="CE68" s="446"/>
      <c r="CF68" s="446"/>
      <c r="CG68" s="446"/>
      <c r="CH68" s="446"/>
      <c r="CI68" s="446"/>
      <c r="CJ68" s="446"/>
      <c r="CK68" s="446"/>
      <c r="CL68" s="446"/>
      <c r="CM68" s="446"/>
      <c r="CN68" s="446"/>
      <c r="CO68" s="446"/>
      <c r="CP68" s="446"/>
      <c r="CQ68" s="446"/>
      <c r="CR68" s="446"/>
      <c r="CS68" s="446"/>
      <c r="CT68" s="446"/>
      <c r="CU68" s="862"/>
      <c r="CV68" s="862"/>
      <c r="CW68" s="862"/>
      <c r="CX68" s="862"/>
      <c r="CY68" s="862"/>
      <c r="CZ68" s="862"/>
      <c r="DA68" s="862"/>
      <c r="DB68" s="862"/>
      <c r="DC68" s="862"/>
      <c r="DD68" s="862"/>
      <c r="DE68" s="862"/>
      <c r="DF68" s="862"/>
      <c r="DG68" s="866" t="s">
        <v>387</v>
      </c>
      <c r="DH68" s="866"/>
      <c r="DI68" s="866"/>
      <c r="DJ68" s="866"/>
      <c r="DK68" s="866"/>
      <c r="DL68" s="869" t="s">
        <v>547</v>
      </c>
      <c r="DM68" s="869"/>
      <c r="DN68" s="869"/>
      <c r="DO68" s="871"/>
      <c r="DP68" s="871"/>
      <c r="DQ68" s="871"/>
      <c r="DR68" s="871"/>
      <c r="DS68" s="871"/>
      <c r="DT68" s="871"/>
    </row>
    <row r="69" spans="1:124" ht="11.25" customHeight="1">
      <c r="A69" s="592"/>
      <c r="B69" s="840"/>
      <c r="C69" s="446"/>
      <c r="D69" s="446"/>
      <c r="E69" s="446"/>
      <c r="F69" s="446"/>
      <c r="G69" s="446"/>
      <c r="H69" s="446"/>
      <c r="I69" s="446"/>
      <c r="J69" s="446"/>
      <c r="K69" s="446"/>
      <c r="L69" s="446"/>
      <c r="M69" s="446"/>
      <c r="N69" s="446"/>
      <c r="O69" s="446"/>
      <c r="P69" s="446"/>
      <c r="Q69" s="446"/>
      <c r="R69" s="446"/>
      <c r="S69" s="446"/>
      <c r="T69" s="446"/>
      <c r="U69" s="446"/>
      <c r="V69" s="446"/>
      <c r="W69" s="446"/>
      <c r="X69" s="446"/>
      <c r="Y69" s="446"/>
      <c r="Z69" s="446"/>
      <c r="AA69" s="446"/>
      <c r="AB69" s="446"/>
      <c r="AC69" s="446"/>
      <c r="AD69" s="446"/>
      <c r="AE69" s="446"/>
      <c r="AF69" s="446"/>
      <c r="AG69" s="446"/>
      <c r="AH69" s="446"/>
      <c r="AI69" s="446"/>
      <c r="AJ69" s="446"/>
      <c r="AK69" s="446"/>
      <c r="AL69" s="446"/>
      <c r="AM69" s="446"/>
      <c r="AN69" s="446"/>
      <c r="AO69" s="446"/>
      <c r="AP69" s="446"/>
      <c r="AQ69" s="446"/>
      <c r="AR69" s="446"/>
      <c r="AS69" s="446"/>
      <c r="AT69" s="446"/>
      <c r="AU69" s="446"/>
      <c r="AV69" s="446"/>
      <c r="AW69" s="446"/>
      <c r="AX69" s="446"/>
      <c r="AY69" s="446"/>
      <c r="AZ69" s="446"/>
      <c r="BA69" s="446"/>
      <c r="BB69" s="446"/>
      <c r="BC69" s="446"/>
      <c r="BD69" s="446"/>
      <c r="BE69" s="446"/>
      <c r="BF69" s="446"/>
      <c r="BG69" s="446"/>
      <c r="BH69" s="446"/>
      <c r="BI69" s="446"/>
      <c r="BJ69" s="446"/>
      <c r="BK69" s="446"/>
      <c r="BL69" s="446"/>
      <c r="BM69" s="446"/>
      <c r="BN69" s="446"/>
      <c r="BO69" s="446"/>
      <c r="BP69" s="446"/>
      <c r="BQ69" s="446"/>
      <c r="BR69" s="446"/>
      <c r="BS69" s="446"/>
      <c r="BT69" s="446"/>
      <c r="BU69" s="446"/>
      <c r="BV69" s="446"/>
      <c r="BW69" s="446"/>
      <c r="BX69" s="446"/>
      <c r="BY69" s="446"/>
      <c r="BZ69" s="446"/>
      <c r="CA69" s="446"/>
      <c r="CB69" s="446"/>
      <c r="CC69" s="446"/>
      <c r="CD69" s="446"/>
      <c r="CE69" s="446"/>
      <c r="CF69" s="446"/>
      <c r="CG69" s="446"/>
      <c r="CH69" s="446"/>
      <c r="CI69" s="446"/>
      <c r="CJ69" s="446"/>
      <c r="CK69" s="446"/>
      <c r="CL69" s="446"/>
      <c r="CM69" s="446"/>
      <c r="CN69" s="446"/>
      <c r="CO69" s="446"/>
      <c r="CP69" s="446"/>
      <c r="CQ69" s="446"/>
      <c r="CR69" s="446"/>
      <c r="CS69" s="446"/>
      <c r="CT69" s="446"/>
      <c r="CU69" s="862"/>
      <c r="CV69" s="862"/>
      <c r="CW69" s="862"/>
      <c r="CX69" s="862"/>
      <c r="CY69" s="862"/>
      <c r="CZ69" s="862"/>
      <c r="DA69" s="862"/>
      <c r="DB69" s="862"/>
      <c r="DC69" s="862"/>
      <c r="DD69" s="862"/>
      <c r="DE69" s="862"/>
      <c r="DF69" s="862"/>
      <c r="DG69" s="866"/>
      <c r="DH69" s="866"/>
      <c r="DI69" s="866"/>
      <c r="DJ69" s="866"/>
      <c r="DK69" s="866"/>
      <c r="DL69" s="869"/>
      <c r="DM69" s="869"/>
      <c r="DN69" s="869"/>
      <c r="DO69" s="871"/>
      <c r="DP69" s="871"/>
      <c r="DQ69" s="871"/>
      <c r="DR69" s="871"/>
      <c r="DS69" s="871"/>
      <c r="DT69" s="871"/>
    </row>
    <row r="70" spans="1:124" ht="11.25" customHeight="1">
      <c r="A70" s="592"/>
      <c r="B70" s="841"/>
      <c r="C70" s="846"/>
      <c r="D70" s="846"/>
      <c r="E70" s="846"/>
      <c r="F70" s="846"/>
      <c r="G70" s="846"/>
      <c r="H70" s="846"/>
      <c r="I70" s="846"/>
      <c r="J70" s="846"/>
      <c r="K70" s="846"/>
      <c r="L70" s="846"/>
      <c r="M70" s="846"/>
      <c r="N70" s="846"/>
      <c r="O70" s="846"/>
      <c r="P70" s="846"/>
      <c r="Q70" s="846"/>
      <c r="R70" s="846"/>
      <c r="S70" s="846"/>
      <c r="T70" s="846"/>
      <c r="U70" s="846"/>
      <c r="V70" s="846"/>
      <c r="W70" s="846"/>
      <c r="X70" s="846"/>
      <c r="Y70" s="846"/>
      <c r="Z70" s="846"/>
      <c r="AA70" s="846"/>
      <c r="AB70" s="846"/>
      <c r="AC70" s="846"/>
      <c r="AD70" s="846"/>
      <c r="AE70" s="846"/>
      <c r="AF70" s="846"/>
      <c r="AG70" s="846"/>
      <c r="AH70" s="846"/>
      <c r="AI70" s="846"/>
      <c r="AJ70" s="846"/>
      <c r="AK70" s="846"/>
      <c r="AL70" s="846"/>
      <c r="AM70" s="846"/>
      <c r="AN70" s="846"/>
      <c r="AO70" s="846"/>
      <c r="AP70" s="846"/>
      <c r="AQ70" s="846"/>
      <c r="AR70" s="846"/>
      <c r="AS70" s="846"/>
      <c r="AT70" s="846"/>
      <c r="AU70" s="846"/>
      <c r="AV70" s="846"/>
      <c r="AW70" s="846"/>
      <c r="AX70" s="846"/>
      <c r="AY70" s="846"/>
      <c r="AZ70" s="846"/>
      <c r="BA70" s="846"/>
      <c r="BB70" s="846"/>
      <c r="BC70" s="846"/>
      <c r="BD70" s="846"/>
      <c r="BE70" s="846"/>
      <c r="BF70" s="846"/>
      <c r="BG70" s="846"/>
      <c r="BH70" s="846"/>
      <c r="BI70" s="846"/>
      <c r="BJ70" s="846"/>
      <c r="BK70" s="846"/>
      <c r="BL70" s="846"/>
      <c r="BM70" s="846"/>
      <c r="BN70" s="846"/>
      <c r="BO70" s="846"/>
      <c r="BP70" s="846"/>
      <c r="BQ70" s="846"/>
      <c r="BR70" s="846"/>
      <c r="BS70" s="846"/>
      <c r="BT70" s="846"/>
      <c r="BU70" s="846"/>
      <c r="BV70" s="846"/>
      <c r="BW70" s="846"/>
      <c r="BX70" s="846"/>
      <c r="BY70" s="846"/>
      <c r="BZ70" s="846"/>
      <c r="CA70" s="846"/>
      <c r="CB70" s="846"/>
      <c r="CC70" s="846"/>
      <c r="CD70" s="846"/>
      <c r="CE70" s="846"/>
      <c r="CF70" s="846"/>
      <c r="CG70" s="846"/>
      <c r="CH70" s="846"/>
      <c r="CI70" s="846"/>
      <c r="CJ70" s="846"/>
      <c r="CK70" s="846"/>
      <c r="CL70" s="846"/>
      <c r="CM70" s="846"/>
      <c r="CN70" s="846"/>
      <c r="CO70" s="846"/>
      <c r="CP70" s="846"/>
      <c r="CQ70" s="846"/>
      <c r="CR70" s="846"/>
      <c r="CS70" s="846"/>
      <c r="CT70" s="846"/>
      <c r="CU70" s="862"/>
      <c r="CV70" s="862"/>
      <c r="CW70" s="862"/>
      <c r="CX70" s="862"/>
      <c r="CY70" s="862"/>
      <c r="CZ70" s="862"/>
      <c r="DA70" s="862"/>
      <c r="DB70" s="862"/>
      <c r="DC70" s="862"/>
      <c r="DD70" s="862"/>
      <c r="DE70" s="862"/>
      <c r="DF70" s="862"/>
      <c r="DG70" s="866"/>
      <c r="DH70" s="866"/>
      <c r="DI70" s="866"/>
      <c r="DJ70" s="866"/>
      <c r="DK70" s="866"/>
      <c r="DL70" s="869"/>
      <c r="DM70" s="869"/>
      <c r="DN70" s="869"/>
      <c r="DO70" s="871"/>
      <c r="DP70" s="871"/>
      <c r="DQ70" s="871"/>
      <c r="DR70" s="871"/>
      <c r="DS70" s="871"/>
      <c r="DT70" s="871"/>
    </row>
    <row r="71" spans="1:124" ht="11.25" customHeight="1">
      <c r="A71" s="592"/>
      <c r="B71" s="841"/>
      <c r="C71" s="846"/>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6"/>
      <c r="AK71" s="846"/>
      <c r="AL71" s="846"/>
      <c r="AM71" s="846"/>
      <c r="AN71" s="846"/>
      <c r="AO71" s="846"/>
      <c r="AP71" s="846"/>
      <c r="AQ71" s="846"/>
      <c r="AR71" s="846"/>
      <c r="AS71" s="846"/>
      <c r="AT71" s="846"/>
      <c r="AU71" s="846"/>
      <c r="AV71" s="846"/>
      <c r="AW71" s="846"/>
      <c r="AX71" s="846"/>
      <c r="AY71" s="846"/>
      <c r="AZ71" s="846"/>
      <c r="BA71" s="846"/>
      <c r="BB71" s="846"/>
      <c r="BC71" s="846"/>
      <c r="BD71" s="846"/>
      <c r="BE71" s="846"/>
      <c r="BF71" s="846"/>
      <c r="BG71" s="846"/>
      <c r="BH71" s="846"/>
      <c r="BI71" s="846"/>
      <c r="BJ71" s="846"/>
      <c r="BK71" s="846"/>
      <c r="BL71" s="846"/>
      <c r="BM71" s="846"/>
      <c r="BN71" s="846"/>
      <c r="BO71" s="846"/>
      <c r="BP71" s="846"/>
      <c r="BQ71" s="846"/>
      <c r="BR71" s="846"/>
      <c r="BS71" s="846"/>
      <c r="BT71" s="846"/>
      <c r="BU71" s="846"/>
      <c r="BV71" s="846"/>
      <c r="BW71" s="846"/>
      <c r="BX71" s="846"/>
      <c r="BY71" s="846"/>
      <c r="BZ71" s="846"/>
      <c r="CA71" s="846"/>
      <c r="CB71" s="846"/>
      <c r="CC71" s="846"/>
      <c r="CD71" s="846"/>
      <c r="CE71" s="846"/>
      <c r="CF71" s="846"/>
      <c r="CG71" s="846"/>
      <c r="CH71" s="846"/>
      <c r="CI71" s="846"/>
      <c r="CJ71" s="846"/>
      <c r="CK71" s="846"/>
      <c r="CL71" s="846"/>
      <c r="CM71" s="846"/>
      <c r="CN71" s="846"/>
      <c r="CO71" s="846"/>
      <c r="CP71" s="846"/>
      <c r="CQ71" s="846"/>
      <c r="CR71" s="846"/>
      <c r="CS71" s="846"/>
      <c r="CT71" s="846"/>
      <c r="CU71" s="862"/>
      <c r="CV71" s="862"/>
      <c r="CW71" s="862"/>
      <c r="CX71" s="862"/>
      <c r="CY71" s="862"/>
      <c r="CZ71" s="862"/>
      <c r="DA71" s="862"/>
      <c r="DB71" s="862"/>
      <c r="DC71" s="865" t="s">
        <v>476</v>
      </c>
      <c r="DD71" s="865"/>
      <c r="DE71" s="865"/>
      <c r="DF71" s="865"/>
      <c r="DG71" s="866" t="s">
        <v>438</v>
      </c>
      <c r="DH71" s="866"/>
      <c r="DI71" s="866"/>
      <c r="DJ71" s="866"/>
      <c r="DK71" s="866"/>
      <c r="DL71" s="869" t="s">
        <v>545</v>
      </c>
      <c r="DM71" s="869"/>
      <c r="DN71" s="869"/>
      <c r="DO71" s="871"/>
      <c r="DP71" s="871"/>
      <c r="DQ71" s="871"/>
      <c r="DR71" s="871"/>
      <c r="DS71" s="871"/>
      <c r="DT71" s="871"/>
    </row>
    <row r="72" spans="1:124" ht="11.25" customHeight="1">
      <c r="A72" s="592"/>
      <c r="B72" s="841"/>
      <c r="C72" s="846"/>
      <c r="D72" s="846"/>
      <c r="E72" s="846"/>
      <c r="F72" s="846"/>
      <c r="G72" s="846"/>
      <c r="H72" s="846"/>
      <c r="I72" s="846"/>
      <c r="J72" s="846"/>
      <c r="K72" s="846"/>
      <c r="L72" s="846"/>
      <c r="M72" s="846"/>
      <c r="N72" s="846"/>
      <c r="O72" s="846"/>
      <c r="P72" s="846"/>
      <c r="Q72" s="846"/>
      <c r="R72" s="846"/>
      <c r="S72" s="846"/>
      <c r="T72" s="846"/>
      <c r="U72" s="846"/>
      <c r="V72" s="846"/>
      <c r="W72" s="846"/>
      <c r="X72" s="846"/>
      <c r="Y72" s="846"/>
      <c r="Z72" s="846"/>
      <c r="AA72" s="846"/>
      <c r="AB72" s="846"/>
      <c r="AC72" s="846"/>
      <c r="AD72" s="846"/>
      <c r="AE72" s="846"/>
      <c r="AF72" s="846"/>
      <c r="AG72" s="846"/>
      <c r="AH72" s="846"/>
      <c r="AI72" s="846"/>
      <c r="AJ72" s="846"/>
      <c r="AK72" s="846"/>
      <c r="AL72" s="846"/>
      <c r="AM72" s="846"/>
      <c r="AN72" s="846"/>
      <c r="AO72" s="846"/>
      <c r="AP72" s="846"/>
      <c r="AQ72" s="846"/>
      <c r="AR72" s="846"/>
      <c r="AS72" s="846"/>
      <c r="AT72" s="846"/>
      <c r="AU72" s="846"/>
      <c r="AV72" s="846"/>
      <c r="AW72" s="846"/>
      <c r="AX72" s="846"/>
      <c r="AY72" s="846"/>
      <c r="AZ72" s="846"/>
      <c r="BA72" s="846"/>
      <c r="BB72" s="846"/>
      <c r="BC72" s="846"/>
      <c r="BD72" s="846"/>
      <c r="BE72" s="846"/>
      <c r="BF72" s="846"/>
      <c r="BG72" s="846"/>
      <c r="BH72" s="846"/>
      <c r="BI72" s="846"/>
      <c r="BJ72" s="846"/>
      <c r="BK72" s="846"/>
      <c r="BL72" s="846"/>
      <c r="BM72" s="846"/>
      <c r="BN72" s="846"/>
      <c r="BO72" s="846"/>
      <c r="BP72" s="846"/>
      <c r="BQ72" s="846"/>
      <c r="BR72" s="846"/>
      <c r="BS72" s="846"/>
      <c r="BT72" s="846"/>
      <c r="BU72" s="846"/>
      <c r="BV72" s="846"/>
      <c r="BW72" s="846"/>
      <c r="BX72" s="846"/>
      <c r="BY72" s="846"/>
      <c r="BZ72" s="846"/>
      <c r="CA72" s="846"/>
      <c r="CB72" s="846"/>
      <c r="CC72" s="846"/>
      <c r="CD72" s="846"/>
      <c r="CE72" s="846"/>
      <c r="CF72" s="846"/>
      <c r="CG72" s="846"/>
      <c r="CH72" s="846"/>
      <c r="CI72" s="846"/>
      <c r="CJ72" s="846"/>
      <c r="CK72" s="846"/>
      <c r="CL72" s="846"/>
      <c r="CM72" s="846"/>
      <c r="CN72" s="846"/>
      <c r="CO72" s="846"/>
      <c r="CP72" s="846"/>
      <c r="CQ72" s="846"/>
      <c r="CR72" s="846"/>
      <c r="CS72" s="846"/>
      <c r="CT72" s="846"/>
      <c r="CU72" s="862"/>
      <c r="CV72" s="862"/>
      <c r="CW72" s="862"/>
      <c r="CX72" s="862"/>
      <c r="CY72" s="862"/>
      <c r="CZ72" s="862"/>
      <c r="DA72" s="862"/>
      <c r="DB72" s="862"/>
      <c r="DC72" s="865"/>
      <c r="DD72" s="865"/>
      <c r="DE72" s="865"/>
      <c r="DF72" s="865"/>
      <c r="DG72" s="866"/>
      <c r="DH72" s="866"/>
      <c r="DI72" s="866"/>
      <c r="DJ72" s="866"/>
      <c r="DK72" s="866"/>
      <c r="DL72" s="869"/>
      <c r="DM72" s="869"/>
      <c r="DN72" s="869"/>
      <c r="DO72" s="871"/>
      <c r="DP72" s="871"/>
      <c r="DQ72" s="871"/>
      <c r="DR72" s="871"/>
      <c r="DS72" s="871"/>
      <c r="DT72" s="871"/>
    </row>
    <row r="73" spans="1:124" ht="11.25" customHeight="1">
      <c r="A73" s="592"/>
      <c r="B73" s="841"/>
      <c r="C73" s="846"/>
      <c r="D73" s="846"/>
      <c r="E73" s="846"/>
      <c r="F73" s="846"/>
      <c r="G73" s="846"/>
      <c r="H73" s="846"/>
      <c r="I73" s="846"/>
      <c r="J73" s="846"/>
      <c r="K73" s="846"/>
      <c r="L73" s="846"/>
      <c r="M73" s="846"/>
      <c r="N73" s="846"/>
      <c r="O73" s="846"/>
      <c r="P73" s="846"/>
      <c r="Q73" s="846"/>
      <c r="R73" s="846"/>
      <c r="S73" s="846"/>
      <c r="T73" s="846"/>
      <c r="U73" s="846"/>
      <c r="V73" s="846"/>
      <c r="W73" s="846"/>
      <c r="X73" s="846"/>
      <c r="Y73" s="846"/>
      <c r="Z73" s="846"/>
      <c r="AA73" s="846"/>
      <c r="AB73" s="846"/>
      <c r="AC73" s="846"/>
      <c r="AD73" s="846"/>
      <c r="AE73" s="846"/>
      <c r="AF73" s="846"/>
      <c r="AG73" s="846"/>
      <c r="AH73" s="846"/>
      <c r="AI73" s="846"/>
      <c r="AJ73" s="846"/>
      <c r="AK73" s="846"/>
      <c r="AL73" s="846"/>
      <c r="AM73" s="846"/>
      <c r="AN73" s="846"/>
      <c r="AO73" s="846"/>
      <c r="AP73" s="846"/>
      <c r="AQ73" s="846"/>
      <c r="AR73" s="846"/>
      <c r="AS73" s="846"/>
      <c r="AT73" s="846"/>
      <c r="AU73" s="846"/>
      <c r="AV73" s="846"/>
      <c r="AW73" s="846"/>
      <c r="AX73" s="846"/>
      <c r="AY73" s="846"/>
      <c r="AZ73" s="846"/>
      <c r="BA73" s="846"/>
      <c r="BB73" s="846"/>
      <c r="BC73" s="846"/>
      <c r="BD73" s="846"/>
      <c r="BE73" s="846"/>
      <c r="BF73" s="846"/>
      <c r="BG73" s="846"/>
      <c r="BH73" s="846"/>
      <c r="BI73" s="846"/>
      <c r="BJ73" s="846"/>
      <c r="BK73" s="846"/>
      <c r="BL73" s="846"/>
      <c r="BM73" s="846"/>
      <c r="BN73" s="846"/>
      <c r="BO73" s="846"/>
      <c r="BP73" s="846"/>
      <c r="BQ73" s="846"/>
      <c r="BR73" s="846"/>
      <c r="BS73" s="846"/>
      <c r="BT73" s="846"/>
      <c r="BU73" s="846"/>
      <c r="BV73" s="846"/>
      <c r="BW73" s="846"/>
      <c r="BX73" s="846"/>
      <c r="BY73" s="846"/>
      <c r="BZ73" s="846"/>
      <c r="CA73" s="846"/>
      <c r="CB73" s="846"/>
      <c r="CC73" s="846"/>
      <c r="CD73" s="846"/>
      <c r="CE73" s="846"/>
      <c r="CF73" s="846"/>
      <c r="CG73" s="846"/>
      <c r="CH73" s="846"/>
      <c r="CI73" s="846"/>
      <c r="CJ73" s="846"/>
      <c r="CK73" s="846"/>
      <c r="CL73" s="846"/>
      <c r="CM73" s="846"/>
      <c r="CN73" s="846"/>
      <c r="CO73" s="846"/>
      <c r="CP73" s="846"/>
      <c r="CQ73" s="846"/>
      <c r="CR73" s="846"/>
      <c r="CS73" s="846"/>
      <c r="CT73" s="846"/>
      <c r="CU73" s="862"/>
      <c r="CV73" s="862"/>
      <c r="CW73" s="862"/>
      <c r="CX73" s="862"/>
      <c r="CY73" s="862"/>
      <c r="CZ73" s="862"/>
      <c r="DA73" s="862"/>
      <c r="DB73" s="862"/>
      <c r="DC73" s="865"/>
      <c r="DD73" s="865"/>
      <c r="DE73" s="865"/>
      <c r="DF73" s="865"/>
      <c r="DG73" s="866"/>
      <c r="DH73" s="866"/>
      <c r="DI73" s="866"/>
      <c r="DJ73" s="866"/>
      <c r="DK73" s="866"/>
      <c r="DL73" s="869"/>
      <c r="DM73" s="869"/>
      <c r="DN73" s="869"/>
      <c r="DO73" s="871"/>
      <c r="DP73" s="871"/>
      <c r="DQ73" s="871"/>
      <c r="DR73" s="871"/>
      <c r="DS73" s="871"/>
      <c r="DT73" s="871"/>
    </row>
    <row r="74" spans="1:124" ht="11.25" customHeight="1">
      <c r="A74" s="592"/>
      <c r="B74" s="841"/>
      <c r="C74" s="846"/>
      <c r="D74" s="846"/>
      <c r="E74" s="846"/>
      <c r="F74" s="846"/>
      <c r="G74" s="846"/>
      <c r="H74" s="846"/>
      <c r="I74" s="846"/>
      <c r="J74" s="846"/>
      <c r="K74" s="846"/>
      <c r="L74" s="846"/>
      <c r="M74" s="846"/>
      <c r="N74" s="846"/>
      <c r="O74" s="846"/>
      <c r="P74" s="846"/>
      <c r="Q74" s="846"/>
      <c r="R74" s="846"/>
      <c r="S74" s="846"/>
      <c r="T74" s="846"/>
      <c r="U74" s="846"/>
      <c r="V74" s="846"/>
      <c r="W74" s="846"/>
      <c r="X74" s="846"/>
      <c r="Y74" s="846"/>
      <c r="Z74" s="846"/>
      <c r="AA74" s="846"/>
      <c r="AB74" s="846"/>
      <c r="AC74" s="846"/>
      <c r="AD74" s="846"/>
      <c r="AE74" s="846"/>
      <c r="AF74" s="846"/>
      <c r="AG74" s="846"/>
      <c r="AH74" s="846"/>
      <c r="AI74" s="846"/>
      <c r="AJ74" s="846"/>
      <c r="AK74" s="846"/>
      <c r="AL74" s="846"/>
      <c r="AM74" s="846"/>
      <c r="AN74" s="846"/>
      <c r="AO74" s="846"/>
      <c r="AP74" s="846"/>
      <c r="AQ74" s="846"/>
      <c r="AR74" s="846"/>
      <c r="AS74" s="846"/>
      <c r="AT74" s="846"/>
      <c r="AU74" s="846"/>
      <c r="AV74" s="846"/>
      <c r="AW74" s="846"/>
      <c r="AX74" s="846"/>
      <c r="AY74" s="846"/>
      <c r="AZ74" s="846"/>
      <c r="BA74" s="846"/>
      <c r="BB74" s="846"/>
      <c r="BC74" s="846"/>
      <c r="BD74" s="846"/>
      <c r="BE74" s="846"/>
      <c r="BF74" s="846"/>
      <c r="BG74" s="846"/>
      <c r="BH74" s="846"/>
      <c r="BI74" s="846"/>
      <c r="BJ74" s="846"/>
      <c r="BK74" s="846"/>
      <c r="BL74" s="846"/>
      <c r="BM74" s="846"/>
      <c r="BN74" s="846"/>
      <c r="BO74" s="846"/>
      <c r="BP74" s="846"/>
      <c r="BQ74" s="846"/>
      <c r="BR74" s="846"/>
      <c r="BS74" s="846"/>
      <c r="BT74" s="846"/>
      <c r="BU74" s="846"/>
      <c r="BV74" s="846"/>
      <c r="BW74" s="846"/>
      <c r="BX74" s="846"/>
      <c r="BY74" s="846"/>
      <c r="BZ74" s="846"/>
      <c r="CA74" s="846"/>
      <c r="CB74" s="846"/>
      <c r="CC74" s="846"/>
      <c r="CD74" s="846"/>
      <c r="CE74" s="846"/>
      <c r="CF74" s="846"/>
      <c r="CG74" s="846"/>
      <c r="CH74" s="846"/>
      <c r="CI74" s="846"/>
      <c r="CJ74" s="846"/>
      <c r="CK74" s="846"/>
      <c r="CL74" s="846"/>
      <c r="CM74" s="846"/>
      <c r="CN74" s="846"/>
      <c r="CO74" s="846"/>
      <c r="CP74" s="846"/>
      <c r="CQ74" s="846"/>
      <c r="CR74" s="846"/>
      <c r="CS74" s="846"/>
      <c r="CT74" s="846"/>
      <c r="CU74" s="862"/>
      <c r="CV74" s="862"/>
      <c r="CW74" s="862"/>
      <c r="CX74" s="862"/>
      <c r="CY74" s="862"/>
      <c r="CZ74" s="862"/>
      <c r="DA74" s="862"/>
      <c r="DB74" s="862"/>
      <c r="DC74" s="865"/>
      <c r="DD74" s="865"/>
      <c r="DE74" s="865"/>
      <c r="DF74" s="865"/>
      <c r="DG74" s="866" t="s">
        <v>387</v>
      </c>
      <c r="DH74" s="866"/>
      <c r="DI74" s="866"/>
      <c r="DJ74" s="866"/>
      <c r="DK74" s="866"/>
      <c r="DL74" s="869" t="s">
        <v>547</v>
      </c>
      <c r="DM74" s="869"/>
      <c r="DN74" s="869"/>
      <c r="DO74" s="871"/>
      <c r="DP74" s="871"/>
      <c r="DQ74" s="871"/>
      <c r="DR74" s="871"/>
      <c r="DS74" s="871"/>
      <c r="DT74" s="871"/>
    </row>
    <row r="75" spans="1:124" ht="11.25" customHeight="1">
      <c r="A75" s="592"/>
      <c r="B75" s="841"/>
      <c r="C75" s="846"/>
      <c r="D75" s="846"/>
      <c r="E75" s="846"/>
      <c r="F75" s="846"/>
      <c r="G75" s="846"/>
      <c r="H75" s="846"/>
      <c r="I75" s="846"/>
      <c r="J75" s="846"/>
      <c r="K75" s="846"/>
      <c r="L75" s="846"/>
      <c r="M75" s="846"/>
      <c r="N75" s="846"/>
      <c r="O75" s="846"/>
      <c r="P75" s="846"/>
      <c r="Q75" s="846"/>
      <c r="R75" s="846"/>
      <c r="S75" s="846"/>
      <c r="T75" s="846"/>
      <c r="U75" s="846"/>
      <c r="V75" s="846"/>
      <c r="W75" s="846"/>
      <c r="X75" s="846"/>
      <c r="Y75" s="846"/>
      <c r="Z75" s="846"/>
      <c r="AA75" s="846"/>
      <c r="AB75" s="846"/>
      <c r="AC75" s="846"/>
      <c r="AD75" s="846"/>
      <c r="AE75" s="846"/>
      <c r="AF75" s="846"/>
      <c r="AG75" s="846"/>
      <c r="AH75" s="846"/>
      <c r="AI75" s="846"/>
      <c r="AJ75" s="846"/>
      <c r="AK75" s="846"/>
      <c r="AL75" s="846"/>
      <c r="AM75" s="846"/>
      <c r="AN75" s="846"/>
      <c r="AO75" s="846"/>
      <c r="AP75" s="846"/>
      <c r="AQ75" s="846"/>
      <c r="AR75" s="846"/>
      <c r="AS75" s="846"/>
      <c r="AT75" s="846"/>
      <c r="AU75" s="846"/>
      <c r="AV75" s="846"/>
      <c r="AW75" s="846"/>
      <c r="AX75" s="846"/>
      <c r="AY75" s="846"/>
      <c r="AZ75" s="846"/>
      <c r="BA75" s="846"/>
      <c r="BB75" s="846"/>
      <c r="BC75" s="846"/>
      <c r="BD75" s="846"/>
      <c r="BE75" s="846"/>
      <c r="BF75" s="846"/>
      <c r="BG75" s="846"/>
      <c r="BH75" s="846"/>
      <c r="BI75" s="846"/>
      <c r="BJ75" s="846"/>
      <c r="BK75" s="846"/>
      <c r="BL75" s="846"/>
      <c r="BM75" s="846"/>
      <c r="BN75" s="846"/>
      <c r="BO75" s="846"/>
      <c r="BP75" s="846"/>
      <c r="BQ75" s="846"/>
      <c r="BR75" s="846"/>
      <c r="BS75" s="846"/>
      <c r="BT75" s="846"/>
      <c r="BU75" s="846"/>
      <c r="BV75" s="846"/>
      <c r="BW75" s="846"/>
      <c r="BX75" s="846"/>
      <c r="BY75" s="846"/>
      <c r="BZ75" s="846"/>
      <c r="CA75" s="846"/>
      <c r="CB75" s="846"/>
      <c r="CC75" s="846"/>
      <c r="CD75" s="846"/>
      <c r="CE75" s="846"/>
      <c r="CF75" s="846"/>
      <c r="CG75" s="846"/>
      <c r="CH75" s="846"/>
      <c r="CI75" s="846"/>
      <c r="CJ75" s="846"/>
      <c r="CK75" s="846"/>
      <c r="CL75" s="846"/>
      <c r="CM75" s="846"/>
      <c r="CN75" s="846"/>
      <c r="CO75" s="846"/>
      <c r="CP75" s="846"/>
      <c r="CQ75" s="846"/>
      <c r="CR75" s="846"/>
      <c r="CS75" s="846"/>
      <c r="CT75" s="846"/>
      <c r="CU75" s="862"/>
      <c r="CV75" s="862"/>
      <c r="CW75" s="862"/>
      <c r="CX75" s="862"/>
      <c r="CY75" s="862"/>
      <c r="CZ75" s="862"/>
      <c r="DA75" s="862"/>
      <c r="DB75" s="862"/>
      <c r="DC75" s="865"/>
      <c r="DD75" s="865"/>
      <c r="DE75" s="865"/>
      <c r="DF75" s="865"/>
      <c r="DG75" s="866"/>
      <c r="DH75" s="866"/>
      <c r="DI75" s="866"/>
      <c r="DJ75" s="866"/>
      <c r="DK75" s="866"/>
      <c r="DL75" s="869"/>
      <c r="DM75" s="869"/>
      <c r="DN75" s="869"/>
      <c r="DO75" s="871"/>
      <c r="DP75" s="871"/>
      <c r="DQ75" s="871"/>
      <c r="DR75" s="871"/>
      <c r="DS75" s="871"/>
      <c r="DT75" s="871"/>
    </row>
    <row r="76" spans="1:124" ht="11.25" customHeight="1">
      <c r="A76" s="592"/>
      <c r="B76" s="842"/>
      <c r="C76" s="847"/>
      <c r="D76" s="847"/>
      <c r="E76" s="847"/>
      <c r="F76" s="847"/>
      <c r="G76" s="847"/>
      <c r="H76" s="847"/>
      <c r="I76" s="847"/>
      <c r="J76" s="847"/>
      <c r="K76" s="847"/>
      <c r="L76" s="847"/>
      <c r="M76" s="847"/>
      <c r="N76" s="847"/>
      <c r="O76" s="847"/>
      <c r="P76" s="847"/>
      <c r="Q76" s="847"/>
      <c r="R76" s="847"/>
      <c r="S76" s="847"/>
      <c r="T76" s="847"/>
      <c r="U76" s="847"/>
      <c r="V76" s="847"/>
      <c r="W76" s="847"/>
      <c r="X76" s="847"/>
      <c r="Y76" s="847"/>
      <c r="Z76" s="847"/>
      <c r="AA76" s="847"/>
      <c r="AB76" s="847"/>
      <c r="AC76" s="847"/>
      <c r="AD76" s="847"/>
      <c r="AE76" s="847"/>
      <c r="AF76" s="847"/>
      <c r="AG76" s="847"/>
      <c r="AH76" s="847"/>
      <c r="AI76" s="847"/>
      <c r="AJ76" s="847"/>
      <c r="AK76" s="847"/>
      <c r="AL76" s="847"/>
      <c r="AM76" s="847"/>
      <c r="AN76" s="847"/>
      <c r="AO76" s="847"/>
      <c r="AP76" s="847"/>
      <c r="AQ76" s="847"/>
      <c r="AR76" s="847"/>
      <c r="AS76" s="847"/>
      <c r="AT76" s="847"/>
      <c r="AU76" s="847"/>
      <c r="AV76" s="847"/>
      <c r="AW76" s="847"/>
      <c r="AX76" s="847"/>
      <c r="AY76" s="847"/>
      <c r="AZ76" s="847"/>
      <c r="BA76" s="847"/>
      <c r="BB76" s="847"/>
      <c r="BC76" s="847"/>
      <c r="BD76" s="847"/>
      <c r="BE76" s="847"/>
      <c r="BF76" s="847"/>
      <c r="BG76" s="847"/>
      <c r="BH76" s="847"/>
      <c r="BI76" s="847"/>
      <c r="BJ76" s="847"/>
      <c r="BK76" s="847"/>
      <c r="BL76" s="847"/>
      <c r="BM76" s="847"/>
      <c r="BN76" s="847"/>
      <c r="BO76" s="847"/>
      <c r="BP76" s="847"/>
      <c r="BQ76" s="847"/>
      <c r="BR76" s="847"/>
      <c r="BS76" s="847"/>
      <c r="BT76" s="847"/>
      <c r="BU76" s="847"/>
      <c r="BV76" s="847"/>
      <c r="BW76" s="847"/>
      <c r="BX76" s="847"/>
      <c r="BY76" s="847"/>
      <c r="BZ76" s="847"/>
      <c r="CA76" s="847"/>
      <c r="CB76" s="847"/>
      <c r="CC76" s="847"/>
      <c r="CD76" s="847"/>
      <c r="CE76" s="847"/>
      <c r="CF76" s="847"/>
      <c r="CG76" s="847"/>
      <c r="CH76" s="847"/>
      <c r="CI76" s="847"/>
      <c r="CJ76" s="847"/>
      <c r="CK76" s="847"/>
      <c r="CL76" s="847"/>
      <c r="CM76" s="847"/>
      <c r="CN76" s="847"/>
      <c r="CO76" s="847"/>
      <c r="CP76" s="847"/>
      <c r="CQ76" s="847"/>
      <c r="CR76" s="847"/>
      <c r="CS76" s="847"/>
      <c r="CT76" s="847"/>
      <c r="CU76" s="862"/>
      <c r="CV76" s="862"/>
      <c r="CW76" s="862"/>
      <c r="CX76" s="862"/>
      <c r="CY76" s="862"/>
      <c r="CZ76" s="862"/>
      <c r="DA76" s="862"/>
      <c r="DB76" s="862"/>
      <c r="DC76" s="865"/>
      <c r="DD76" s="865"/>
      <c r="DE76" s="865"/>
      <c r="DF76" s="865"/>
      <c r="DG76" s="866"/>
      <c r="DH76" s="866"/>
      <c r="DI76" s="866"/>
      <c r="DJ76" s="866"/>
      <c r="DK76" s="866"/>
      <c r="DL76" s="869"/>
      <c r="DM76" s="869"/>
      <c r="DN76" s="869"/>
      <c r="DO76" s="871"/>
      <c r="DP76" s="871"/>
      <c r="DQ76" s="871"/>
      <c r="DR76" s="871"/>
      <c r="DS76" s="871"/>
      <c r="DT76" s="871"/>
    </row>
    <row r="77" spans="1:124" ht="11.25" customHeight="1">
      <c r="A77" s="592"/>
      <c r="B77" s="843" t="s">
        <v>551</v>
      </c>
      <c r="C77" s="843"/>
      <c r="D77" s="843"/>
      <c r="E77" s="848"/>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48"/>
      <c r="AQ77" s="848"/>
      <c r="AR77" s="848"/>
      <c r="AS77" s="848"/>
      <c r="AT77" s="848"/>
      <c r="AU77" s="848"/>
      <c r="AV77" s="848"/>
      <c r="AW77" s="848"/>
      <c r="AX77" s="848"/>
      <c r="AY77" s="848"/>
      <c r="AZ77" s="848"/>
      <c r="BA77" s="848"/>
      <c r="BB77" s="848"/>
      <c r="BC77" s="848"/>
      <c r="BD77" s="848"/>
      <c r="BE77" s="848"/>
      <c r="BF77" s="848"/>
      <c r="BG77" s="848"/>
      <c r="BH77" s="848"/>
      <c r="BI77" s="848"/>
      <c r="BJ77" s="848"/>
      <c r="BK77" s="848"/>
      <c r="BL77" s="848"/>
      <c r="BM77" s="848"/>
      <c r="BN77" s="848"/>
      <c r="BO77" s="848"/>
      <c r="BP77" s="848"/>
      <c r="BQ77" s="848"/>
      <c r="BR77" s="848"/>
      <c r="BS77" s="848"/>
      <c r="BT77" s="848"/>
      <c r="BU77" s="848"/>
      <c r="BV77" s="848"/>
      <c r="BW77" s="848"/>
      <c r="BX77" s="848"/>
      <c r="BY77" s="848"/>
      <c r="BZ77" s="848"/>
      <c r="CA77" s="848"/>
      <c r="CB77" s="848"/>
      <c r="CC77" s="848"/>
      <c r="CD77" s="848"/>
      <c r="CE77" s="848"/>
      <c r="CF77" s="848"/>
      <c r="CG77" s="848"/>
      <c r="CH77" s="848"/>
      <c r="CI77" s="848"/>
      <c r="CJ77" s="848"/>
      <c r="CK77" s="848"/>
      <c r="CL77" s="848"/>
      <c r="CM77" s="848"/>
      <c r="CN77" s="848"/>
      <c r="CO77" s="848"/>
      <c r="CP77" s="848"/>
      <c r="CQ77" s="848"/>
      <c r="CR77" s="848"/>
      <c r="CS77" s="848"/>
      <c r="CT77" s="848"/>
      <c r="CU77" s="848"/>
      <c r="CV77" s="848"/>
      <c r="CW77" s="848"/>
      <c r="CX77" s="848"/>
      <c r="CY77" s="848"/>
      <c r="CZ77" s="848"/>
      <c r="DA77" s="848"/>
      <c r="DB77" s="848"/>
      <c r="DC77" s="848"/>
      <c r="DD77" s="848"/>
      <c r="DE77" s="848"/>
      <c r="DF77" s="848"/>
      <c r="DG77" s="848"/>
      <c r="DH77" s="848"/>
      <c r="DI77" s="848"/>
      <c r="DJ77" s="848"/>
      <c r="DK77" s="848"/>
      <c r="DL77" s="848"/>
      <c r="DM77" s="848"/>
      <c r="DN77" s="848"/>
      <c r="DO77" s="848"/>
      <c r="DP77" s="848"/>
      <c r="DQ77" s="848"/>
      <c r="DR77" s="848"/>
      <c r="DS77" s="848"/>
      <c r="DT77" s="848"/>
    </row>
    <row r="78" spans="1:124" ht="11.25" customHeight="1">
      <c r="A78" s="592"/>
      <c r="B78" s="843"/>
      <c r="C78" s="843"/>
      <c r="D78" s="843"/>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c r="AT78" s="848"/>
      <c r="AU78" s="848"/>
      <c r="AV78" s="848"/>
      <c r="AW78" s="848"/>
      <c r="AX78" s="848"/>
      <c r="AY78" s="848"/>
      <c r="AZ78" s="848"/>
      <c r="BA78" s="848"/>
      <c r="BB78" s="848"/>
      <c r="BC78" s="848"/>
      <c r="BD78" s="848"/>
      <c r="BE78" s="848"/>
      <c r="BF78" s="848"/>
      <c r="BG78" s="848"/>
      <c r="BH78" s="848"/>
      <c r="BI78" s="848"/>
      <c r="BJ78" s="848"/>
      <c r="BK78" s="848"/>
      <c r="BL78" s="848"/>
      <c r="BM78" s="848"/>
      <c r="BN78" s="848"/>
      <c r="BO78" s="848"/>
      <c r="BP78" s="848"/>
      <c r="BQ78" s="848"/>
      <c r="BR78" s="848"/>
      <c r="BS78" s="848"/>
      <c r="BT78" s="848"/>
      <c r="BU78" s="848"/>
      <c r="BV78" s="848"/>
      <c r="BW78" s="848"/>
      <c r="BX78" s="848"/>
      <c r="BY78" s="848"/>
      <c r="BZ78" s="848"/>
      <c r="CA78" s="848"/>
      <c r="CB78" s="848"/>
      <c r="CC78" s="848"/>
      <c r="CD78" s="848"/>
      <c r="CE78" s="848"/>
      <c r="CF78" s="848"/>
      <c r="CG78" s="848"/>
      <c r="CH78" s="848"/>
      <c r="CI78" s="848"/>
      <c r="CJ78" s="848"/>
      <c r="CK78" s="848"/>
      <c r="CL78" s="848"/>
      <c r="CM78" s="848"/>
      <c r="CN78" s="848"/>
      <c r="CO78" s="848"/>
      <c r="CP78" s="848"/>
      <c r="CQ78" s="848"/>
      <c r="CR78" s="848"/>
      <c r="CS78" s="848"/>
      <c r="CT78" s="848"/>
      <c r="CU78" s="848"/>
      <c r="CV78" s="848"/>
      <c r="CW78" s="848"/>
      <c r="CX78" s="848"/>
      <c r="CY78" s="848"/>
      <c r="CZ78" s="848"/>
      <c r="DA78" s="848"/>
      <c r="DB78" s="848"/>
      <c r="DC78" s="848"/>
      <c r="DD78" s="848"/>
      <c r="DE78" s="848"/>
      <c r="DF78" s="848"/>
      <c r="DG78" s="848"/>
      <c r="DH78" s="848"/>
      <c r="DI78" s="848"/>
      <c r="DJ78" s="848"/>
      <c r="DK78" s="848"/>
      <c r="DL78" s="848"/>
      <c r="DM78" s="848"/>
      <c r="DN78" s="848"/>
      <c r="DO78" s="848"/>
      <c r="DP78" s="848"/>
      <c r="DQ78" s="848"/>
      <c r="DR78" s="848"/>
      <c r="DS78" s="848"/>
      <c r="DT78" s="848"/>
    </row>
    <row r="79" spans="1:124" ht="11.25" customHeight="1">
      <c r="A79" s="592"/>
      <c r="B79" s="843"/>
      <c r="C79" s="843"/>
      <c r="D79" s="843"/>
      <c r="E79" s="848"/>
      <c r="F79" s="848"/>
      <c r="G79" s="848"/>
      <c r="H79" s="848"/>
      <c r="I79" s="848"/>
      <c r="J79" s="848"/>
      <c r="K79" s="848"/>
      <c r="L79" s="848"/>
      <c r="M79" s="848"/>
      <c r="N79" s="848"/>
      <c r="O79" s="848"/>
      <c r="P79" s="848"/>
      <c r="Q79" s="848"/>
      <c r="R79" s="848"/>
      <c r="S79" s="848"/>
      <c r="T79" s="848"/>
      <c r="U79" s="848"/>
      <c r="V79" s="848"/>
      <c r="W79" s="848"/>
      <c r="X79" s="848"/>
      <c r="Y79" s="848"/>
      <c r="Z79" s="848"/>
      <c r="AA79" s="848"/>
      <c r="AB79" s="848"/>
      <c r="AC79" s="848"/>
      <c r="AD79" s="848"/>
      <c r="AE79" s="848"/>
      <c r="AF79" s="848"/>
      <c r="AG79" s="848"/>
      <c r="AH79" s="848"/>
      <c r="AI79" s="848"/>
      <c r="AJ79" s="848"/>
      <c r="AK79" s="848"/>
      <c r="AL79" s="848"/>
      <c r="AM79" s="848"/>
      <c r="AN79" s="848"/>
      <c r="AO79" s="848"/>
      <c r="AP79" s="848"/>
      <c r="AQ79" s="848"/>
      <c r="AR79" s="848"/>
      <c r="AS79" s="848"/>
      <c r="AT79" s="848"/>
      <c r="AU79" s="848"/>
      <c r="AV79" s="848"/>
      <c r="AW79" s="848"/>
      <c r="AX79" s="848"/>
      <c r="AY79" s="848"/>
      <c r="AZ79" s="848"/>
      <c r="BA79" s="848"/>
      <c r="BB79" s="848"/>
      <c r="BC79" s="848"/>
      <c r="BD79" s="848"/>
      <c r="BE79" s="848"/>
      <c r="BF79" s="848"/>
      <c r="BG79" s="848"/>
      <c r="BH79" s="848"/>
      <c r="BI79" s="848"/>
      <c r="BJ79" s="848"/>
      <c r="BK79" s="848"/>
      <c r="BL79" s="848"/>
      <c r="BM79" s="848"/>
      <c r="BN79" s="848"/>
      <c r="BO79" s="848"/>
      <c r="BP79" s="848"/>
      <c r="BQ79" s="848"/>
      <c r="BR79" s="848"/>
      <c r="BS79" s="848"/>
      <c r="BT79" s="848"/>
      <c r="BU79" s="848"/>
      <c r="BV79" s="848"/>
      <c r="BW79" s="848"/>
      <c r="BX79" s="848"/>
      <c r="BY79" s="848"/>
      <c r="BZ79" s="848"/>
      <c r="CA79" s="848"/>
      <c r="CB79" s="848"/>
      <c r="CC79" s="848"/>
      <c r="CD79" s="848"/>
      <c r="CE79" s="848"/>
      <c r="CF79" s="848"/>
      <c r="CG79" s="848"/>
      <c r="CH79" s="848"/>
      <c r="CI79" s="848"/>
      <c r="CJ79" s="848"/>
      <c r="CK79" s="848"/>
      <c r="CL79" s="848"/>
      <c r="CM79" s="848"/>
      <c r="CN79" s="848"/>
      <c r="CO79" s="848"/>
      <c r="CP79" s="848"/>
      <c r="CQ79" s="848"/>
      <c r="CR79" s="848"/>
      <c r="CS79" s="848"/>
      <c r="CT79" s="848"/>
      <c r="CU79" s="848"/>
      <c r="CV79" s="848"/>
      <c r="CW79" s="848"/>
      <c r="CX79" s="848"/>
      <c r="CY79" s="848"/>
      <c r="CZ79" s="848"/>
      <c r="DA79" s="848"/>
      <c r="DB79" s="848"/>
      <c r="DC79" s="848"/>
      <c r="DD79" s="848"/>
      <c r="DE79" s="848"/>
      <c r="DF79" s="848"/>
      <c r="DG79" s="848"/>
      <c r="DH79" s="848"/>
      <c r="DI79" s="848"/>
      <c r="DJ79" s="848"/>
      <c r="DK79" s="848"/>
      <c r="DL79" s="848"/>
      <c r="DM79" s="848"/>
      <c r="DN79" s="848"/>
      <c r="DO79" s="848"/>
      <c r="DP79" s="848"/>
      <c r="DQ79" s="848"/>
      <c r="DR79" s="848"/>
      <c r="DS79" s="848"/>
      <c r="DT79" s="848"/>
    </row>
    <row r="80" spans="1:124" ht="11.25" customHeight="1">
      <c r="A80" s="592"/>
      <c r="B80" s="843"/>
      <c r="C80" s="843"/>
      <c r="D80" s="843"/>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c r="AT80" s="848"/>
      <c r="AU80" s="848"/>
      <c r="AV80" s="848"/>
      <c r="AW80" s="848"/>
      <c r="AX80" s="848"/>
      <c r="AY80" s="848"/>
      <c r="AZ80" s="848"/>
      <c r="BA80" s="848"/>
      <c r="BB80" s="848"/>
      <c r="BC80" s="848"/>
      <c r="BD80" s="848"/>
      <c r="BE80" s="848"/>
      <c r="BF80" s="848"/>
      <c r="BG80" s="848"/>
      <c r="BH80" s="848"/>
      <c r="BI80" s="848"/>
      <c r="BJ80" s="848"/>
      <c r="BK80" s="848"/>
      <c r="BL80" s="848"/>
      <c r="BM80" s="848"/>
      <c r="BN80" s="848"/>
      <c r="BO80" s="848"/>
      <c r="BP80" s="848"/>
      <c r="BQ80" s="848"/>
      <c r="BR80" s="848"/>
      <c r="BS80" s="848"/>
      <c r="BT80" s="848"/>
      <c r="BU80" s="848"/>
      <c r="BV80" s="848"/>
      <c r="BW80" s="848"/>
      <c r="BX80" s="848"/>
      <c r="BY80" s="848"/>
      <c r="BZ80" s="848"/>
      <c r="CA80" s="848"/>
      <c r="CB80" s="848"/>
      <c r="CC80" s="848"/>
      <c r="CD80" s="848"/>
      <c r="CE80" s="848"/>
      <c r="CF80" s="848"/>
      <c r="CG80" s="848"/>
      <c r="CH80" s="848"/>
      <c r="CI80" s="848"/>
      <c r="CJ80" s="848"/>
      <c r="CK80" s="848"/>
      <c r="CL80" s="848"/>
      <c r="CM80" s="848"/>
      <c r="CN80" s="848"/>
      <c r="CO80" s="848"/>
      <c r="CP80" s="848"/>
      <c r="CQ80" s="848"/>
      <c r="CR80" s="848"/>
      <c r="CS80" s="848"/>
      <c r="CT80" s="848"/>
      <c r="CU80" s="848"/>
      <c r="CV80" s="848"/>
      <c r="CW80" s="848"/>
      <c r="CX80" s="848"/>
      <c r="CY80" s="848"/>
      <c r="CZ80" s="848"/>
      <c r="DA80" s="848"/>
      <c r="DB80" s="848"/>
      <c r="DC80" s="848"/>
      <c r="DD80" s="848"/>
      <c r="DE80" s="848"/>
      <c r="DF80" s="848"/>
      <c r="DG80" s="848"/>
      <c r="DH80" s="848"/>
      <c r="DI80" s="848"/>
      <c r="DJ80" s="848"/>
      <c r="DK80" s="848"/>
      <c r="DL80" s="848"/>
      <c r="DM80" s="848"/>
      <c r="DN80" s="848"/>
      <c r="DO80" s="848"/>
      <c r="DP80" s="848"/>
      <c r="DQ80" s="848"/>
      <c r="DR80" s="848"/>
      <c r="DS80" s="848"/>
      <c r="DT80" s="848"/>
    </row>
    <row r="81" spans="1:124" ht="11.25" customHeight="1">
      <c r="A81" s="592"/>
      <c r="B81" s="843"/>
      <c r="C81" s="843"/>
      <c r="D81" s="843"/>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c r="AT81" s="848"/>
      <c r="AU81" s="848"/>
      <c r="AV81" s="848"/>
      <c r="AW81" s="848"/>
      <c r="AX81" s="848"/>
      <c r="AY81" s="848"/>
      <c r="AZ81" s="848"/>
      <c r="BA81" s="848"/>
      <c r="BB81" s="848"/>
      <c r="BC81" s="848"/>
      <c r="BD81" s="848"/>
      <c r="BE81" s="848"/>
      <c r="BF81" s="848"/>
      <c r="BG81" s="848"/>
      <c r="BH81" s="848"/>
      <c r="BI81" s="848"/>
      <c r="BJ81" s="848"/>
      <c r="BK81" s="848"/>
      <c r="BL81" s="848"/>
      <c r="BM81" s="848"/>
      <c r="BN81" s="848"/>
      <c r="BO81" s="848"/>
      <c r="BP81" s="848"/>
      <c r="BQ81" s="848"/>
      <c r="BR81" s="848"/>
      <c r="BS81" s="848"/>
      <c r="BT81" s="848"/>
      <c r="BU81" s="848"/>
      <c r="BV81" s="848"/>
      <c r="BW81" s="848"/>
      <c r="BX81" s="848"/>
      <c r="BY81" s="848"/>
      <c r="BZ81" s="848"/>
      <c r="CA81" s="848"/>
      <c r="CB81" s="848"/>
      <c r="CC81" s="848"/>
      <c r="CD81" s="848"/>
      <c r="CE81" s="848"/>
      <c r="CF81" s="848"/>
      <c r="CG81" s="848"/>
      <c r="CH81" s="848"/>
      <c r="CI81" s="848"/>
      <c r="CJ81" s="848"/>
      <c r="CK81" s="848"/>
      <c r="CL81" s="848"/>
      <c r="CM81" s="848"/>
      <c r="CN81" s="848"/>
      <c r="CO81" s="848"/>
      <c r="CP81" s="848"/>
      <c r="CQ81" s="848"/>
      <c r="CR81" s="848"/>
      <c r="CS81" s="848"/>
      <c r="CT81" s="848"/>
      <c r="CU81" s="848"/>
      <c r="CV81" s="848"/>
      <c r="CW81" s="848"/>
      <c r="CX81" s="848"/>
      <c r="CY81" s="848"/>
      <c r="CZ81" s="848"/>
      <c r="DA81" s="848"/>
      <c r="DB81" s="848"/>
      <c r="DC81" s="848"/>
      <c r="DD81" s="848"/>
      <c r="DE81" s="848"/>
      <c r="DF81" s="848"/>
      <c r="DG81" s="848"/>
      <c r="DH81" s="848"/>
      <c r="DI81" s="848"/>
      <c r="DJ81" s="848"/>
      <c r="DK81" s="848"/>
      <c r="DL81" s="848"/>
      <c r="DM81" s="848"/>
      <c r="DN81" s="848"/>
      <c r="DO81" s="848"/>
      <c r="DP81" s="848"/>
      <c r="DQ81" s="848"/>
      <c r="DR81" s="848"/>
      <c r="DS81" s="848"/>
      <c r="DT81" s="848"/>
    </row>
    <row r="82" spans="1:124" ht="11.25" customHeight="1">
      <c r="A82" s="592"/>
      <c r="B82" s="843"/>
      <c r="C82" s="843"/>
      <c r="D82" s="843"/>
      <c r="E82" s="848"/>
      <c r="F82" s="848"/>
      <c r="G82" s="848"/>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c r="AT82" s="848"/>
      <c r="AU82" s="848"/>
      <c r="AV82" s="848"/>
      <c r="AW82" s="848"/>
      <c r="AX82" s="848"/>
      <c r="AY82" s="848"/>
      <c r="AZ82" s="848"/>
      <c r="BA82" s="848"/>
      <c r="BB82" s="848"/>
      <c r="BC82" s="848"/>
      <c r="BD82" s="848"/>
      <c r="BE82" s="848"/>
      <c r="BF82" s="848"/>
      <c r="BG82" s="848"/>
      <c r="BH82" s="848"/>
      <c r="BI82" s="848"/>
      <c r="BJ82" s="848"/>
      <c r="BK82" s="848"/>
      <c r="BL82" s="848"/>
      <c r="BM82" s="848"/>
      <c r="BN82" s="848"/>
      <c r="BO82" s="848"/>
      <c r="BP82" s="848"/>
      <c r="BQ82" s="848"/>
      <c r="BR82" s="848"/>
      <c r="BS82" s="848"/>
      <c r="BT82" s="848"/>
      <c r="BU82" s="848"/>
      <c r="BV82" s="848"/>
      <c r="BW82" s="848"/>
      <c r="BX82" s="848"/>
      <c r="BY82" s="848"/>
      <c r="BZ82" s="848"/>
      <c r="CA82" s="848"/>
      <c r="CB82" s="848"/>
      <c r="CC82" s="848"/>
      <c r="CD82" s="848"/>
      <c r="CE82" s="848"/>
      <c r="CF82" s="848"/>
      <c r="CG82" s="848"/>
      <c r="CH82" s="848"/>
      <c r="CI82" s="848"/>
      <c r="CJ82" s="848"/>
      <c r="CK82" s="848"/>
      <c r="CL82" s="848"/>
      <c r="CM82" s="848"/>
      <c r="CN82" s="848"/>
      <c r="CO82" s="848"/>
      <c r="CP82" s="848"/>
      <c r="CQ82" s="848"/>
      <c r="CR82" s="848"/>
      <c r="CS82" s="848"/>
      <c r="CT82" s="848"/>
      <c r="CU82" s="848"/>
      <c r="CV82" s="848"/>
      <c r="CW82" s="848"/>
      <c r="CX82" s="848"/>
      <c r="CY82" s="848"/>
      <c r="CZ82" s="848"/>
      <c r="DA82" s="848"/>
      <c r="DB82" s="848"/>
      <c r="DC82" s="848"/>
      <c r="DD82" s="848"/>
      <c r="DE82" s="848"/>
      <c r="DF82" s="848"/>
      <c r="DG82" s="848"/>
      <c r="DH82" s="848"/>
      <c r="DI82" s="848"/>
      <c r="DJ82" s="848"/>
      <c r="DK82" s="848"/>
      <c r="DL82" s="848"/>
      <c r="DM82" s="848"/>
      <c r="DN82" s="848"/>
      <c r="DO82" s="848"/>
      <c r="DP82" s="848"/>
      <c r="DQ82" s="848"/>
      <c r="DR82" s="848"/>
      <c r="DS82" s="848"/>
      <c r="DT82" s="848"/>
    </row>
    <row r="83" spans="1:124" ht="11.25" customHeight="1">
      <c r="A83" s="592"/>
      <c r="B83" s="843"/>
      <c r="C83" s="843"/>
      <c r="D83" s="843"/>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c r="AT83" s="848"/>
      <c r="AU83" s="848"/>
      <c r="AV83" s="848"/>
      <c r="AW83" s="848"/>
      <c r="AX83" s="848"/>
      <c r="AY83" s="848"/>
      <c r="AZ83" s="848"/>
      <c r="BA83" s="848"/>
      <c r="BB83" s="848"/>
      <c r="BC83" s="848"/>
      <c r="BD83" s="848"/>
      <c r="BE83" s="848"/>
      <c r="BF83" s="848"/>
      <c r="BG83" s="848"/>
      <c r="BH83" s="848"/>
      <c r="BI83" s="848"/>
      <c r="BJ83" s="848"/>
      <c r="BK83" s="848"/>
      <c r="BL83" s="848"/>
      <c r="BM83" s="848"/>
      <c r="BN83" s="848"/>
      <c r="BO83" s="848"/>
      <c r="BP83" s="848"/>
      <c r="BQ83" s="848"/>
      <c r="BR83" s="848"/>
      <c r="BS83" s="848"/>
      <c r="BT83" s="848"/>
      <c r="BU83" s="848"/>
      <c r="BV83" s="848"/>
      <c r="BW83" s="848"/>
      <c r="BX83" s="848"/>
      <c r="BY83" s="848"/>
      <c r="BZ83" s="848"/>
      <c r="CA83" s="848"/>
      <c r="CB83" s="848"/>
      <c r="CC83" s="848"/>
      <c r="CD83" s="848"/>
      <c r="CE83" s="848"/>
      <c r="CF83" s="848"/>
      <c r="CG83" s="848"/>
      <c r="CH83" s="848"/>
      <c r="CI83" s="848"/>
      <c r="CJ83" s="848"/>
      <c r="CK83" s="848"/>
      <c r="CL83" s="848"/>
      <c r="CM83" s="848"/>
      <c r="CN83" s="848"/>
      <c r="CO83" s="848"/>
      <c r="CP83" s="848"/>
      <c r="CQ83" s="848"/>
      <c r="CR83" s="848"/>
      <c r="CS83" s="848"/>
      <c r="CT83" s="848"/>
      <c r="CU83" s="848"/>
      <c r="CV83" s="848"/>
      <c r="CW83" s="848"/>
      <c r="CX83" s="848"/>
      <c r="CY83" s="848"/>
      <c r="CZ83" s="848"/>
      <c r="DA83" s="848"/>
      <c r="DB83" s="848"/>
      <c r="DC83" s="848"/>
      <c r="DD83" s="848"/>
      <c r="DE83" s="848"/>
      <c r="DF83" s="848"/>
      <c r="DG83" s="848"/>
      <c r="DH83" s="848"/>
      <c r="DI83" s="848"/>
      <c r="DJ83" s="848"/>
      <c r="DK83" s="848"/>
      <c r="DL83" s="848"/>
      <c r="DM83" s="848"/>
      <c r="DN83" s="848"/>
      <c r="DO83" s="848"/>
      <c r="DP83" s="848"/>
      <c r="DQ83" s="848"/>
      <c r="DR83" s="848"/>
      <c r="DS83" s="848"/>
      <c r="DT83" s="848"/>
    </row>
    <row r="84" spans="1:124" ht="11.25" customHeight="1"/>
    <row r="85" spans="1:124" ht="11.25" customHeight="1"/>
    <row r="86" spans="1:124" ht="11.25" customHeight="1"/>
    <row r="87" spans="1:124" ht="11.25" customHeight="1"/>
    <row r="88" spans="1:124" ht="11.25" customHeight="1"/>
    <row r="89" spans="1:124" ht="11.25" customHeight="1"/>
    <row r="90" spans="1:124" ht="11.25" customHeight="1"/>
    <row r="91" spans="1:124" ht="11.25" customHeight="1"/>
    <row r="92" spans="1:124" ht="11.25" customHeight="1"/>
    <row r="93" spans="1:124" ht="11.25" customHeight="1"/>
    <row r="94" spans="1:124" ht="11.25" customHeight="1"/>
    <row r="95" spans="1:124" ht="11.25" customHeight="1"/>
    <row r="96" spans="1:124"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row r="112" ht="11.25" customHeight="1"/>
    <row r="113" ht="11.25" customHeight="1"/>
    <row r="114" ht="11.25" customHeight="1"/>
  </sheetData>
  <mergeCells count="105">
    <mergeCell ref="B1:AN3"/>
    <mergeCell ref="DK2:DR3"/>
    <mergeCell ref="B4:H7"/>
    <mergeCell ref="J4:AB5"/>
    <mergeCell ref="AC4:AJ7"/>
    <mergeCell ref="AK4:AY7"/>
    <mergeCell ref="AZ4:BF7"/>
    <mergeCell ref="BG4:BN7"/>
    <mergeCell ref="BO4:BQ7"/>
    <mergeCell ref="BR4:BV5"/>
    <mergeCell ref="BW4:CA7"/>
    <mergeCell ref="CB4:CT7"/>
    <mergeCell ref="CU4:DE7"/>
    <mergeCell ref="DF4:DT7"/>
    <mergeCell ref="J6:AB7"/>
    <mergeCell ref="BR6:BV7"/>
    <mergeCell ref="CU8:DB10"/>
    <mergeCell ref="DC8:DJ10"/>
    <mergeCell ref="DK8:DL10"/>
    <mergeCell ref="DM8:DT10"/>
    <mergeCell ref="C9:I10"/>
    <mergeCell ref="DY9:DY11"/>
    <mergeCell ref="CU11:DB13"/>
    <mergeCell ref="DC11:DT13"/>
    <mergeCell ref="CU14:DB16"/>
    <mergeCell ref="DC14:DQ16"/>
    <mergeCell ref="DR14:DT16"/>
    <mergeCell ref="DC17:DF22"/>
    <mergeCell ref="DG17:DK19"/>
    <mergeCell ref="DL17:DN19"/>
    <mergeCell ref="DO17:DT19"/>
    <mergeCell ref="DG20:DK22"/>
    <mergeCell ref="DL20:DN22"/>
    <mergeCell ref="DO20:DT22"/>
    <mergeCell ref="DC23:DF28"/>
    <mergeCell ref="DG23:DK25"/>
    <mergeCell ref="DL23:DN25"/>
    <mergeCell ref="DO23:DT25"/>
    <mergeCell ref="DG26:DK28"/>
    <mergeCell ref="DL26:DN28"/>
    <mergeCell ref="DO26:DT28"/>
    <mergeCell ref="DC29:DF34"/>
    <mergeCell ref="DG29:DK31"/>
    <mergeCell ref="DL29:DN31"/>
    <mergeCell ref="DO29:DT31"/>
    <mergeCell ref="DG32:DK34"/>
    <mergeCell ref="DL32:DN34"/>
    <mergeCell ref="DO32:DT34"/>
    <mergeCell ref="DC35:DF40"/>
    <mergeCell ref="DG35:DK37"/>
    <mergeCell ref="DL35:DN37"/>
    <mergeCell ref="DO35:DT37"/>
    <mergeCell ref="DG38:DK40"/>
    <mergeCell ref="DL38:DN40"/>
    <mergeCell ref="DO38:DT40"/>
    <mergeCell ref="DC41:DF46"/>
    <mergeCell ref="DG41:DK43"/>
    <mergeCell ref="DL41:DN43"/>
    <mergeCell ref="DO41:DT43"/>
    <mergeCell ref="DG44:DK46"/>
    <mergeCell ref="DL44:DN46"/>
    <mergeCell ref="DO44:DT46"/>
    <mergeCell ref="DC47:DF52"/>
    <mergeCell ref="DG47:DK49"/>
    <mergeCell ref="DL47:DN49"/>
    <mergeCell ref="DO47:DT49"/>
    <mergeCell ref="DG50:DK52"/>
    <mergeCell ref="DL50:DN52"/>
    <mergeCell ref="DO50:DT52"/>
    <mergeCell ref="DC53:DF58"/>
    <mergeCell ref="DG53:DK55"/>
    <mergeCell ref="DL53:DN55"/>
    <mergeCell ref="DO53:DT55"/>
    <mergeCell ref="DG56:DK58"/>
    <mergeCell ref="DL56:DN58"/>
    <mergeCell ref="DO56:DT58"/>
    <mergeCell ref="DC59:DF64"/>
    <mergeCell ref="DG59:DK61"/>
    <mergeCell ref="DL59:DN61"/>
    <mergeCell ref="DO59:DT61"/>
    <mergeCell ref="DG62:DK64"/>
    <mergeCell ref="DL62:DN64"/>
    <mergeCell ref="DO62:DT64"/>
    <mergeCell ref="DC65:DF70"/>
    <mergeCell ref="DG65:DK67"/>
    <mergeCell ref="DL65:DN67"/>
    <mergeCell ref="DO65:DT67"/>
    <mergeCell ref="DG68:DK70"/>
    <mergeCell ref="DL68:DN70"/>
    <mergeCell ref="DO68:DT70"/>
    <mergeCell ref="DC71:DF76"/>
    <mergeCell ref="DG71:DK73"/>
    <mergeCell ref="DL71:DN73"/>
    <mergeCell ref="DO71:DT73"/>
    <mergeCell ref="DG74:DK76"/>
    <mergeCell ref="DL74:DN76"/>
    <mergeCell ref="DO74:DT76"/>
    <mergeCell ref="CU17:CX76"/>
    <mergeCell ref="CY17:DB28"/>
    <mergeCell ref="CY29:DB40"/>
    <mergeCell ref="CY41:DB52"/>
    <mergeCell ref="CY53:DB64"/>
    <mergeCell ref="CY65:DB76"/>
    <mergeCell ref="B77:D83"/>
    <mergeCell ref="E77:DT83"/>
  </mergeCells>
  <phoneticPr fontId="5" type="Hiragana"/>
  <hyperlinks>
    <hyperlink ref="DY9" location="'入力表(工事・業務）'!A1"/>
  </hyperlinks>
  <printOptions horizontalCentered="1" verticalCentered="1"/>
  <pageMargins left="0.98402777777777795" right="0" top="0.98402777777777795" bottom="0.66944444444444495" header="0.511811023622047" footer="0.511811023622047"/>
  <pageSetup paperSize="8" scale="85" fitToWidth="1" fitToHeight="1" orientation="landscape" usePrinterDefaults="1" horizontalDpi="300" verticalDpi="300" r:id="rId1"/>
</worksheet>
</file>

<file path=xl/worksheets/sheet22.xml><?xml version="1.0" encoding="utf-8"?>
<worksheet xmlns="http://schemas.openxmlformats.org/spreadsheetml/2006/main" xmlns:r="http://schemas.openxmlformats.org/officeDocument/2006/relationships" xmlns:mc="http://schemas.openxmlformats.org/markup-compatibility/2006">
  <sheetPr>
    <tabColor rgb="FF3366FF"/>
  </sheetPr>
  <dimension ref="A1:DG74"/>
  <sheetViews>
    <sheetView view="pageBreakPreview" zoomScale="110" zoomScaleSheetLayoutView="110" workbookViewId="0">
      <selection activeCell="DA7" sqref="DA7:DA9"/>
    </sheetView>
  </sheetViews>
  <sheetFormatPr defaultColWidth="9.00390625" defaultRowHeight="13.2"/>
  <cols>
    <col min="1" max="3" width="1.8671875" style="873" customWidth="1"/>
    <col min="4" max="4" width="2.8671875" style="873" customWidth="1"/>
    <col min="5" max="17" width="1.8671875" style="873" customWidth="1"/>
    <col min="18" max="18" width="6.62890625" style="873" customWidth="1"/>
    <col min="19" max="39" width="1.8671875" style="873" customWidth="1"/>
    <col min="40" max="40" width="2" style="873" customWidth="1"/>
    <col min="41" max="104" width="1.8671875" style="873" customWidth="1"/>
    <col min="105" max="105" width="39.62890625" style="873" customWidth="1"/>
    <col min="106" max="16384" width="9" style="873" customWidth="1"/>
  </cols>
  <sheetData>
    <row r="1" spans="1:111" ht="11.25" customHeight="1">
      <c r="A1" s="874" t="s">
        <v>132</v>
      </c>
      <c r="B1" s="874"/>
      <c r="C1" s="874"/>
      <c r="D1" s="874"/>
      <c r="E1" s="874"/>
      <c r="F1" s="874"/>
      <c r="G1" s="874"/>
      <c r="H1" s="874"/>
      <c r="I1" s="874"/>
      <c r="J1" s="874"/>
      <c r="K1" s="874"/>
      <c r="L1" s="874"/>
      <c r="M1" s="274"/>
      <c r="N1" s="274"/>
      <c r="O1" s="883"/>
      <c r="P1" s="272"/>
      <c r="Q1" s="272"/>
      <c r="R1" s="272"/>
      <c r="S1" s="272"/>
      <c r="T1" s="272"/>
      <c r="U1" s="272"/>
      <c r="V1" s="272"/>
      <c r="W1" s="272"/>
      <c r="X1" s="272"/>
      <c r="Y1" s="272"/>
      <c r="Z1" s="272"/>
      <c r="AA1" s="272"/>
      <c r="AB1" s="272"/>
      <c r="AC1" s="272"/>
      <c r="AD1" s="272"/>
      <c r="AE1" s="272"/>
      <c r="AF1" s="272"/>
      <c r="AG1" s="272"/>
      <c r="AH1" s="272"/>
      <c r="AI1" s="272"/>
      <c r="AJ1" s="272"/>
      <c r="AK1" s="272"/>
      <c r="AL1" s="272"/>
      <c r="AM1" s="272"/>
      <c r="AN1" s="272"/>
      <c r="AO1" s="272"/>
      <c r="AP1" s="272"/>
      <c r="AQ1" s="272"/>
      <c r="AR1" s="272"/>
      <c r="AS1" s="272"/>
      <c r="AT1" s="272"/>
      <c r="AU1" s="272"/>
      <c r="AV1" s="272"/>
      <c r="AW1" s="272"/>
      <c r="AX1" s="272"/>
      <c r="AY1" s="272"/>
      <c r="AZ1" s="272"/>
      <c r="BA1" s="272"/>
      <c r="BB1" s="272"/>
      <c r="BC1" s="272"/>
      <c r="BD1" s="272"/>
      <c r="BE1" s="272"/>
      <c r="BF1" s="272"/>
      <c r="BG1" s="272"/>
      <c r="BH1" s="272"/>
      <c r="BI1" s="272"/>
      <c r="BJ1" s="272"/>
      <c r="BK1" s="272"/>
      <c r="BL1" s="272"/>
      <c r="BM1" s="272"/>
      <c r="BN1" s="272"/>
      <c r="BO1" s="272"/>
      <c r="BP1" s="272"/>
      <c r="BQ1" s="272"/>
      <c r="BR1" s="272"/>
      <c r="BS1" s="272"/>
      <c r="BT1" s="272"/>
      <c r="BU1" s="272"/>
      <c r="BV1" s="272"/>
      <c r="BW1" s="272"/>
      <c r="BX1" s="272"/>
      <c r="BY1" s="272"/>
      <c r="BZ1" s="272"/>
      <c r="CA1" s="272"/>
      <c r="CB1" s="272"/>
      <c r="CC1" s="272"/>
      <c r="CD1" s="272"/>
      <c r="CE1" s="272"/>
      <c r="CF1" s="272"/>
      <c r="CG1" s="272"/>
      <c r="CH1" s="272"/>
      <c r="CI1" s="272"/>
      <c r="CJ1" s="272"/>
      <c r="CK1" s="272"/>
      <c r="CL1" s="272"/>
      <c r="CM1" s="272"/>
      <c r="CN1" s="272"/>
      <c r="CO1" s="272"/>
      <c r="CP1" s="272"/>
      <c r="CQ1" s="272"/>
      <c r="CR1" s="272"/>
      <c r="CS1" s="272"/>
      <c r="CT1" s="272"/>
      <c r="CU1" s="272"/>
      <c r="CV1" s="272"/>
      <c r="CW1" s="272"/>
      <c r="CX1" s="272"/>
      <c r="CY1" s="272"/>
    </row>
    <row r="2" spans="1:111" ht="11.25" customHeight="1">
      <c r="A2" s="874"/>
      <c r="B2" s="874"/>
      <c r="C2" s="874"/>
      <c r="D2" s="874"/>
      <c r="E2" s="874"/>
      <c r="F2" s="874"/>
      <c r="G2" s="874"/>
      <c r="H2" s="874"/>
      <c r="I2" s="874"/>
      <c r="J2" s="874"/>
      <c r="K2" s="874"/>
      <c r="L2" s="874"/>
      <c r="M2" s="881"/>
      <c r="N2" s="881"/>
      <c r="O2" s="883"/>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c r="BH2" s="272"/>
      <c r="BI2" s="272"/>
      <c r="BJ2" s="272"/>
      <c r="BK2" s="272"/>
      <c r="BL2" s="272"/>
      <c r="BM2" s="272"/>
      <c r="BN2" s="272"/>
      <c r="BO2" s="272"/>
      <c r="BP2" s="272"/>
      <c r="BQ2" s="272"/>
      <c r="BR2" s="272"/>
      <c r="BS2" s="272"/>
      <c r="BT2" s="272"/>
      <c r="BU2" s="272"/>
      <c r="BV2" s="272"/>
      <c r="BW2" s="272"/>
      <c r="BX2" s="272"/>
      <c r="BY2" s="272"/>
      <c r="BZ2" s="272"/>
      <c r="CA2" s="272"/>
      <c r="CB2" s="272"/>
      <c r="CC2" s="272"/>
      <c r="CD2" s="272"/>
      <c r="CE2" s="272"/>
      <c r="CF2" s="272"/>
      <c r="CG2" s="272"/>
      <c r="CH2" s="272"/>
      <c r="CI2" s="272"/>
      <c r="CJ2" s="272"/>
      <c r="CK2" s="272"/>
      <c r="CL2" s="901" t="s">
        <v>0</v>
      </c>
      <c r="CM2" s="901"/>
      <c r="CN2" s="901"/>
      <c r="CO2" s="901"/>
      <c r="CP2" s="901"/>
      <c r="CQ2" s="901"/>
      <c r="CR2" s="901"/>
      <c r="CS2" s="901"/>
      <c r="CT2" s="901"/>
      <c r="CU2" s="901"/>
      <c r="CV2" s="901"/>
      <c r="CW2" s="901"/>
      <c r="CX2" s="901"/>
      <c r="CY2" s="901"/>
    </row>
    <row r="3" spans="1:111" ht="11.25" customHeight="1">
      <c r="A3" s="874"/>
      <c r="B3" s="874"/>
      <c r="C3" s="874"/>
      <c r="D3" s="874"/>
      <c r="E3" s="874"/>
      <c r="F3" s="874"/>
      <c r="G3" s="874"/>
      <c r="H3" s="874"/>
      <c r="I3" s="874"/>
      <c r="J3" s="874"/>
      <c r="K3" s="874"/>
      <c r="L3" s="874"/>
      <c r="M3" s="882"/>
      <c r="N3" s="882"/>
      <c r="O3" s="883"/>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272"/>
      <c r="AS3" s="272"/>
      <c r="AT3" s="272"/>
      <c r="AU3" s="272"/>
      <c r="AV3" s="272"/>
      <c r="AW3" s="272"/>
      <c r="AX3" s="272"/>
      <c r="AY3" s="272"/>
      <c r="AZ3" s="272"/>
      <c r="BA3" s="272"/>
      <c r="BB3" s="272"/>
      <c r="BC3" s="272"/>
      <c r="BD3" s="272"/>
      <c r="BE3" s="272"/>
      <c r="BF3" s="272"/>
      <c r="BG3" s="272"/>
      <c r="BH3" s="272"/>
      <c r="BI3" s="272"/>
      <c r="BJ3" s="272"/>
      <c r="BK3" s="272"/>
      <c r="BL3" s="272"/>
      <c r="BM3" s="272"/>
      <c r="BN3" s="272"/>
      <c r="BO3" s="272"/>
      <c r="BP3" s="272"/>
      <c r="BQ3" s="272"/>
      <c r="BR3" s="272"/>
      <c r="BS3" s="272"/>
      <c r="BT3" s="272"/>
      <c r="BU3" s="272"/>
      <c r="BV3" s="272"/>
      <c r="BW3" s="272"/>
      <c r="BX3" s="272"/>
      <c r="BY3" s="272"/>
      <c r="BZ3" s="272"/>
      <c r="CA3" s="272"/>
      <c r="CB3" s="272"/>
      <c r="CC3" s="272"/>
      <c r="CD3" s="272"/>
      <c r="CE3" s="272"/>
      <c r="CF3" s="272"/>
      <c r="CG3" s="272"/>
      <c r="CH3" s="272"/>
      <c r="CI3" s="272"/>
      <c r="CJ3" s="272"/>
      <c r="CK3" s="272"/>
      <c r="CL3" s="901"/>
      <c r="CM3" s="901"/>
      <c r="CN3" s="901"/>
      <c r="CO3" s="901"/>
      <c r="CP3" s="901"/>
      <c r="CQ3" s="901"/>
      <c r="CR3" s="901"/>
      <c r="CS3" s="901"/>
      <c r="CT3" s="901"/>
      <c r="CU3" s="901"/>
      <c r="CV3" s="901"/>
      <c r="CW3" s="901"/>
      <c r="CX3" s="901"/>
      <c r="CY3" s="901"/>
    </row>
    <row r="4" spans="1:111" ht="11.25" customHeight="1">
      <c r="A4" s="875" t="s">
        <v>365</v>
      </c>
      <c r="B4" s="875"/>
      <c r="C4" s="875"/>
      <c r="D4" s="875"/>
      <c r="E4" s="875"/>
      <c r="F4" s="875"/>
      <c r="G4" s="879" t="str">
        <f>'入力表(工事・業務）'!E6</f>
        <v>魚津市庁舎整備事業</v>
      </c>
      <c r="H4" s="879"/>
      <c r="I4" s="879"/>
      <c r="J4" s="879"/>
      <c r="K4" s="879"/>
      <c r="L4" s="879"/>
      <c r="M4" s="879"/>
      <c r="N4" s="879"/>
      <c r="O4" s="879"/>
      <c r="P4" s="879"/>
      <c r="Q4" s="879"/>
      <c r="R4" s="879"/>
      <c r="S4" s="879"/>
      <c r="T4" s="879"/>
      <c r="U4" s="879"/>
      <c r="V4" s="886" t="s">
        <v>346</v>
      </c>
      <c r="W4" s="886"/>
      <c r="X4" s="886"/>
      <c r="Y4" s="886"/>
      <c r="Z4" s="886"/>
      <c r="AA4" s="886"/>
      <c r="AB4" s="886"/>
      <c r="AC4" s="886"/>
      <c r="AD4" s="891" t="str">
        <f>'入力表(工事・業務）'!J8</f>
        <v>株式会社　○○組</v>
      </c>
      <c r="AE4" s="891"/>
      <c r="AF4" s="891"/>
      <c r="AG4" s="891"/>
      <c r="AH4" s="891"/>
      <c r="AI4" s="891"/>
      <c r="AJ4" s="891"/>
      <c r="AK4" s="891"/>
      <c r="AL4" s="891"/>
      <c r="AM4" s="891"/>
      <c r="AN4" s="891"/>
      <c r="AO4" s="891"/>
      <c r="AP4" s="891"/>
      <c r="AQ4" s="891"/>
      <c r="AR4" s="891"/>
      <c r="AS4" s="896" t="s">
        <v>535</v>
      </c>
      <c r="AT4" s="896"/>
      <c r="AU4" s="896"/>
      <c r="AV4" s="896"/>
      <c r="AW4" s="896"/>
      <c r="AX4" s="896"/>
      <c r="AY4" s="896"/>
      <c r="AZ4" s="897"/>
      <c r="BA4" s="897"/>
      <c r="BB4" s="897"/>
      <c r="BC4" s="897"/>
      <c r="BD4" s="897"/>
      <c r="BE4" s="897"/>
      <c r="BF4" s="897"/>
      <c r="BG4" s="897"/>
      <c r="BH4" s="875" t="s">
        <v>536</v>
      </c>
      <c r="BI4" s="875"/>
      <c r="BJ4" s="875"/>
      <c r="BK4" s="898" t="s">
        <v>489</v>
      </c>
      <c r="BL4" s="898"/>
      <c r="BM4" s="898"/>
      <c r="BN4" s="898"/>
      <c r="BO4" s="898"/>
      <c r="BP4" s="899" t="s">
        <v>308</v>
      </c>
      <c r="BQ4" s="899"/>
      <c r="BR4" s="899"/>
      <c r="BS4" s="899"/>
      <c r="BT4" s="899"/>
      <c r="BU4" s="897"/>
      <c r="BV4" s="897"/>
      <c r="BW4" s="897"/>
      <c r="BX4" s="897"/>
      <c r="BY4" s="897"/>
      <c r="BZ4" s="897"/>
      <c r="CA4" s="897"/>
      <c r="CB4" s="897"/>
      <c r="CC4" s="897"/>
      <c r="CD4" s="897"/>
      <c r="CE4" s="897"/>
      <c r="CF4" s="897"/>
      <c r="CG4" s="897"/>
      <c r="CH4" s="897"/>
      <c r="CI4" s="897"/>
      <c r="CJ4" s="897"/>
      <c r="CK4" s="900" t="s">
        <v>16</v>
      </c>
      <c r="CL4" s="900"/>
      <c r="CM4" s="900"/>
      <c r="CN4" s="900"/>
      <c r="CO4" s="900"/>
      <c r="CP4" s="900"/>
      <c r="CQ4" s="900"/>
      <c r="CR4" s="900"/>
      <c r="CS4" s="897"/>
      <c r="CT4" s="897"/>
      <c r="CU4" s="897"/>
      <c r="CV4" s="897"/>
      <c r="CW4" s="897"/>
      <c r="CX4" s="897"/>
      <c r="CY4" s="897"/>
      <c r="CZ4" s="902"/>
      <c r="DA4" s="903"/>
      <c r="DB4" s="903"/>
      <c r="DC4" s="903"/>
      <c r="DD4" s="903"/>
      <c r="DE4" s="903"/>
      <c r="DF4" s="903"/>
      <c r="DG4" s="903"/>
    </row>
    <row r="5" spans="1:111" ht="11.25" customHeight="1">
      <c r="A5" s="875"/>
      <c r="B5" s="875"/>
      <c r="C5" s="875"/>
      <c r="D5" s="875"/>
      <c r="E5" s="875"/>
      <c r="F5" s="875"/>
      <c r="G5" s="879"/>
      <c r="H5" s="879"/>
      <c r="I5" s="879"/>
      <c r="J5" s="879"/>
      <c r="K5" s="879"/>
      <c r="L5" s="879"/>
      <c r="M5" s="879"/>
      <c r="N5" s="879"/>
      <c r="O5" s="879"/>
      <c r="P5" s="879"/>
      <c r="Q5" s="879"/>
      <c r="R5" s="879"/>
      <c r="S5" s="879"/>
      <c r="T5" s="879"/>
      <c r="U5" s="879"/>
      <c r="V5" s="886"/>
      <c r="W5" s="886"/>
      <c r="X5" s="886"/>
      <c r="Y5" s="886"/>
      <c r="Z5" s="886"/>
      <c r="AA5" s="886"/>
      <c r="AB5" s="886"/>
      <c r="AC5" s="886"/>
      <c r="AD5" s="891"/>
      <c r="AE5" s="891"/>
      <c r="AF5" s="891"/>
      <c r="AG5" s="891"/>
      <c r="AH5" s="891"/>
      <c r="AI5" s="891"/>
      <c r="AJ5" s="891"/>
      <c r="AK5" s="891"/>
      <c r="AL5" s="891"/>
      <c r="AM5" s="891"/>
      <c r="AN5" s="891"/>
      <c r="AO5" s="891"/>
      <c r="AP5" s="891"/>
      <c r="AQ5" s="891"/>
      <c r="AR5" s="891"/>
      <c r="AS5" s="896"/>
      <c r="AT5" s="896"/>
      <c r="AU5" s="896"/>
      <c r="AV5" s="896"/>
      <c r="AW5" s="896"/>
      <c r="AX5" s="896"/>
      <c r="AY5" s="896"/>
      <c r="AZ5" s="897"/>
      <c r="BA5" s="897"/>
      <c r="BB5" s="897"/>
      <c r="BC5" s="897"/>
      <c r="BD5" s="897"/>
      <c r="BE5" s="897"/>
      <c r="BF5" s="897"/>
      <c r="BG5" s="897"/>
      <c r="BH5" s="875"/>
      <c r="BI5" s="875"/>
      <c r="BJ5" s="875"/>
      <c r="BK5" s="898"/>
      <c r="BL5" s="898"/>
      <c r="BM5" s="898"/>
      <c r="BN5" s="898"/>
      <c r="BO5" s="898"/>
      <c r="BP5" s="899"/>
      <c r="BQ5" s="899"/>
      <c r="BR5" s="899"/>
      <c r="BS5" s="899"/>
      <c r="BT5" s="899"/>
      <c r="BU5" s="897"/>
      <c r="BV5" s="897"/>
      <c r="BW5" s="897"/>
      <c r="BX5" s="897"/>
      <c r="BY5" s="897"/>
      <c r="BZ5" s="897"/>
      <c r="CA5" s="897"/>
      <c r="CB5" s="897"/>
      <c r="CC5" s="897"/>
      <c r="CD5" s="897"/>
      <c r="CE5" s="897"/>
      <c r="CF5" s="897"/>
      <c r="CG5" s="897"/>
      <c r="CH5" s="897"/>
      <c r="CI5" s="897"/>
      <c r="CJ5" s="897"/>
      <c r="CK5" s="900"/>
      <c r="CL5" s="900"/>
      <c r="CM5" s="900"/>
      <c r="CN5" s="900"/>
      <c r="CO5" s="900"/>
      <c r="CP5" s="900"/>
      <c r="CQ5" s="900"/>
      <c r="CR5" s="900"/>
      <c r="CS5" s="897"/>
      <c r="CT5" s="897"/>
      <c r="CU5" s="897"/>
      <c r="CV5" s="897"/>
      <c r="CW5" s="897"/>
      <c r="CX5" s="897"/>
      <c r="CY5" s="897"/>
      <c r="CZ5" s="902"/>
      <c r="DA5" s="903"/>
      <c r="DB5" s="903"/>
      <c r="DC5" s="903"/>
      <c r="DD5" s="903"/>
      <c r="DE5" s="903"/>
      <c r="DF5" s="903"/>
      <c r="DG5" s="903"/>
    </row>
    <row r="6" spans="1:111" ht="11.25" customHeight="1">
      <c r="A6" s="875"/>
      <c r="B6" s="875"/>
      <c r="C6" s="875"/>
      <c r="D6" s="875"/>
      <c r="E6" s="875"/>
      <c r="F6" s="875"/>
      <c r="G6" s="880" t="str">
        <f>'入力表(工事・業務）'!E7</f>
        <v>○○○○○○○○工事</v>
      </c>
      <c r="H6" s="880"/>
      <c r="I6" s="880"/>
      <c r="J6" s="880"/>
      <c r="K6" s="880"/>
      <c r="L6" s="880"/>
      <c r="M6" s="880"/>
      <c r="N6" s="880"/>
      <c r="O6" s="880"/>
      <c r="P6" s="880"/>
      <c r="Q6" s="880"/>
      <c r="R6" s="880"/>
      <c r="S6" s="880"/>
      <c r="T6" s="880"/>
      <c r="U6" s="880"/>
      <c r="V6" s="886"/>
      <c r="W6" s="886"/>
      <c r="X6" s="886"/>
      <c r="Y6" s="886"/>
      <c r="Z6" s="886"/>
      <c r="AA6" s="886"/>
      <c r="AB6" s="886"/>
      <c r="AC6" s="886"/>
      <c r="AD6" s="891"/>
      <c r="AE6" s="891"/>
      <c r="AF6" s="891"/>
      <c r="AG6" s="891"/>
      <c r="AH6" s="891"/>
      <c r="AI6" s="891"/>
      <c r="AJ6" s="891"/>
      <c r="AK6" s="891"/>
      <c r="AL6" s="891"/>
      <c r="AM6" s="891"/>
      <c r="AN6" s="891"/>
      <c r="AO6" s="891"/>
      <c r="AP6" s="891"/>
      <c r="AQ6" s="891"/>
      <c r="AR6" s="891"/>
      <c r="AS6" s="896"/>
      <c r="AT6" s="896"/>
      <c r="AU6" s="896"/>
      <c r="AV6" s="896"/>
      <c r="AW6" s="896"/>
      <c r="AX6" s="896"/>
      <c r="AY6" s="896"/>
      <c r="AZ6" s="897"/>
      <c r="BA6" s="897"/>
      <c r="BB6" s="897"/>
      <c r="BC6" s="897"/>
      <c r="BD6" s="897"/>
      <c r="BE6" s="897"/>
      <c r="BF6" s="897"/>
      <c r="BG6" s="897"/>
      <c r="BH6" s="875"/>
      <c r="BI6" s="875"/>
      <c r="BJ6" s="875"/>
      <c r="BK6" s="745" t="s">
        <v>113</v>
      </c>
      <c r="BL6" s="745"/>
      <c r="BM6" s="745"/>
      <c r="BN6" s="745"/>
      <c r="BO6" s="745"/>
      <c r="BP6" s="899"/>
      <c r="BQ6" s="899"/>
      <c r="BR6" s="899"/>
      <c r="BS6" s="899"/>
      <c r="BT6" s="899"/>
      <c r="BU6" s="897"/>
      <c r="BV6" s="897"/>
      <c r="BW6" s="897"/>
      <c r="BX6" s="897"/>
      <c r="BY6" s="897"/>
      <c r="BZ6" s="897"/>
      <c r="CA6" s="897"/>
      <c r="CB6" s="897"/>
      <c r="CC6" s="897"/>
      <c r="CD6" s="897"/>
      <c r="CE6" s="897"/>
      <c r="CF6" s="897"/>
      <c r="CG6" s="897"/>
      <c r="CH6" s="897"/>
      <c r="CI6" s="897"/>
      <c r="CJ6" s="897"/>
      <c r="CK6" s="900"/>
      <c r="CL6" s="900"/>
      <c r="CM6" s="900"/>
      <c r="CN6" s="900"/>
      <c r="CO6" s="900"/>
      <c r="CP6" s="900"/>
      <c r="CQ6" s="900"/>
      <c r="CR6" s="900"/>
      <c r="CS6" s="897"/>
      <c r="CT6" s="897"/>
      <c r="CU6" s="897"/>
      <c r="CV6" s="897"/>
      <c r="CW6" s="897"/>
      <c r="CX6" s="897"/>
      <c r="CY6" s="897"/>
      <c r="CZ6" s="902"/>
      <c r="DA6" s="903"/>
      <c r="DB6" s="903"/>
      <c r="DC6" s="903"/>
      <c r="DD6" s="903"/>
      <c r="DE6" s="903"/>
      <c r="DF6" s="903"/>
      <c r="DG6" s="903"/>
    </row>
    <row r="7" spans="1:111" ht="11.25" customHeight="1">
      <c r="A7" s="875"/>
      <c r="B7" s="875"/>
      <c r="C7" s="875"/>
      <c r="D7" s="875"/>
      <c r="E7" s="875"/>
      <c r="F7" s="875"/>
      <c r="G7" s="880"/>
      <c r="H7" s="880"/>
      <c r="I7" s="880"/>
      <c r="J7" s="880"/>
      <c r="K7" s="880"/>
      <c r="L7" s="880"/>
      <c r="M7" s="880"/>
      <c r="N7" s="880"/>
      <c r="O7" s="880"/>
      <c r="P7" s="880"/>
      <c r="Q7" s="880"/>
      <c r="R7" s="880"/>
      <c r="S7" s="880"/>
      <c r="T7" s="880"/>
      <c r="U7" s="880"/>
      <c r="V7" s="886"/>
      <c r="W7" s="886"/>
      <c r="X7" s="886"/>
      <c r="Y7" s="886"/>
      <c r="Z7" s="886"/>
      <c r="AA7" s="886"/>
      <c r="AB7" s="886"/>
      <c r="AC7" s="886"/>
      <c r="AD7" s="891"/>
      <c r="AE7" s="891"/>
      <c r="AF7" s="891"/>
      <c r="AG7" s="891"/>
      <c r="AH7" s="891"/>
      <c r="AI7" s="891"/>
      <c r="AJ7" s="891"/>
      <c r="AK7" s="891"/>
      <c r="AL7" s="891"/>
      <c r="AM7" s="891"/>
      <c r="AN7" s="891"/>
      <c r="AO7" s="891"/>
      <c r="AP7" s="891"/>
      <c r="AQ7" s="891"/>
      <c r="AR7" s="891"/>
      <c r="AS7" s="896"/>
      <c r="AT7" s="896"/>
      <c r="AU7" s="896"/>
      <c r="AV7" s="896"/>
      <c r="AW7" s="896"/>
      <c r="AX7" s="896"/>
      <c r="AY7" s="896"/>
      <c r="AZ7" s="897"/>
      <c r="BA7" s="897"/>
      <c r="BB7" s="897"/>
      <c r="BC7" s="897"/>
      <c r="BD7" s="897"/>
      <c r="BE7" s="897"/>
      <c r="BF7" s="897"/>
      <c r="BG7" s="897"/>
      <c r="BH7" s="875"/>
      <c r="BI7" s="875"/>
      <c r="BJ7" s="875"/>
      <c r="BK7" s="745"/>
      <c r="BL7" s="745"/>
      <c r="BM7" s="745"/>
      <c r="BN7" s="745"/>
      <c r="BO7" s="745"/>
      <c r="BP7" s="899"/>
      <c r="BQ7" s="899"/>
      <c r="BR7" s="899"/>
      <c r="BS7" s="899"/>
      <c r="BT7" s="899"/>
      <c r="BU7" s="897"/>
      <c r="BV7" s="897"/>
      <c r="BW7" s="897"/>
      <c r="BX7" s="897"/>
      <c r="BY7" s="897"/>
      <c r="BZ7" s="897"/>
      <c r="CA7" s="897"/>
      <c r="CB7" s="897"/>
      <c r="CC7" s="897"/>
      <c r="CD7" s="897"/>
      <c r="CE7" s="897"/>
      <c r="CF7" s="897"/>
      <c r="CG7" s="897"/>
      <c r="CH7" s="897"/>
      <c r="CI7" s="897"/>
      <c r="CJ7" s="897"/>
      <c r="CK7" s="900"/>
      <c r="CL7" s="900"/>
      <c r="CM7" s="900"/>
      <c r="CN7" s="900"/>
      <c r="CO7" s="900"/>
      <c r="CP7" s="900"/>
      <c r="CQ7" s="900"/>
      <c r="CR7" s="900"/>
      <c r="CS7" s="897"/>
      <c r="CT7" s="897"/>
      <c r="CU7" s="897"/>
      <c r="CV7" s="897"/>
      <c r="CW7" s="897"/>
      <c r="CX7" s="897"/>
      <c r="CY7" s="897"/>
      <c r="CZ7" s="902"/>
      <c r="DA7" s="701" t="s">
        <v>198</v>
      </c>
      <c r="DB7" s="903"/>
      <c r="DC7" s="903"/>
      <c r="DD7" s="903"/>
      <c r="DE7" s="903"/>
      <c r="DF7" s="903"/>
      <c r="DG7" s="903"/>
    </row>
    <row r="8" spans="1:111" ht="11.25" customHeight="1">
      <c r="A8" s="876" t="s">
        <v>554</v>
      </c>
      <c r="B8" s="876"/>
      <c r="C8" s="876"/>
      <c r="D8" s="876"/>
      <c r="E8" s="878" t="s">
        <v>484</v>
      </c>
      <c r="F8" s="878"/>
      <c r="G8" s="878"/>
      <c r="H8" s="878"/>
      <c r="I8" s="878"/>
      <c r="J8" s="878"/>
      <c r="K8" s="878"/>
      <c r="L8" s="878"/>
      <c r="M8" s="878"/>
      <c r="N8" s="878"/>
      <c r="O8" s="878"/>
      <c r="P8" s="878"/>
      <c r="Q8" s="878"/>
      <c r="R8" s="878"/>
      <c r="S8" s="884" t="s">
        <v>433</v>
      </c>
      <c r="T8" s="884"/>
      <c r="U8" s="884"/>
      <c r="V8" s="884"/>
      <c r="W8" s="884"/>
      <c r="X8" s="876" t="s">
        <v>19</v>
      </c>
      <c r="Y8" s="876"/>
      <c r="Z8" s="876"/>
      <c r="AA8" s="876"/>
      <c r="AB8" s="876"/>
      <c r="AC8" s="888"/>
      <c r="AD8" s="888"/>
      <c r="AE8" s="888"/>
      <c r="AF8" s="888"/>
      <c r="AG8" s="888"/>
      <c r="AH8" s="892" t="s">
        <v>253</v>
      </c>
      <c r="AI8" s="892"/>
      <c r="AJ8" s="892"/>
      <c r="AK8" s="892"/>
      <c r="AL8" s="892"/>
      <c r="AM8" s="892"/>
      <c r="AN8" s="892"/>
      <c r="AO8" s="892"/>
      <c r="AP8" s="892"/>
      <c r="AQ8" s="892"/>
      <c r="AR8" s="892"/>
      <c r="AS8" s="892"/>
      <c r="AT8" s="892"/>
      <c r="AU8" s="892"/>
      <c r="AV8" s="892"/>
      <c r="AW8" s="892"/>
      <c r="AX8" s="892"/>
      <c r="AY8" s="892"/>
      <c r="AZ8" s="892"/>
      <c r="BA8" s="892"/>
      <c r="BB8" s="892"/>
      <c r="BC8" s="892"/>
      <c r="BD8" s="892"/>
      <c r="BE8" s="892"/>
      <c r="BF8" s="892"/>
      <c r="BG8" s="892"/>
      <c r="BH8" s="892"/>
      <c r="BI8" s="892"/>
      <c r="BJ8" s="892"/>
      <c r="BK8" s="892"/>
      <c r="BL8" s="892"/>
      <c r="BM8" s="892"/>
      <c r="BN8" s="892"/>
      <c r="BO8" s="892"/>
      <c r="BP8" s="892"/>
      <c r="BQ8" s="892"/>
      <c r="BR8" s="892"/>
      <c r="BS8" s="892"/>
      <c r="BT8" s="892"/>
      <c r="BU8" s="892"/>
      <c r="BV8" s="892"/>
      <c r="BW8" s="892"/>
      <c r="BX8" s="892"/>
      <c r="BY8" s="892"/>
      <c r="BZ8" s="892"/>
      <c r="CA8" s="892"/>
      <c r="CB8" s="892"/>
      <c r="CC8" s="892"/>
      <c r="CD8" s="892"/>
      <c r="CE8" s="892"/>
      <c r="CF8" s="892"/>
      <c r="CG8" s="892"/>
      <c r="CH8" s="892"/>
      <c r="CI8" s="892"/>
      <c r="CJ8" s="892"/>
      <c r="CK8" s="892"/>
      <c r="CL8" s="892"/>
      <c r="CM8" s="892"/>
      <c r="CN8" s="892"/>
      <c r="CO8" s="892"/>
      <c r="CP8" s="892"/>
      <c r="CQ8" s="892"/>
      <c r="CR8" s="892"/>
      <c r="CS8" s="892"/>
      <c r="CT8" s="892"/>
      <c r="CU8" s="892"/>
      <c r="CV8" s="892"/>
      <c r="CW8" s="892"/>
      <c r="CX8" s="892"/>
      <c r="CY8" s="892"/>
      <c r="DA8" s="701"/>
    </row>
    <row r="9" spans="1:111" ht="11.25" customHeight="1">
      <c r="A9" s="876"/>
      <c r="B9" s="876"/>
      <c r="C9" s="876"/>
      <c r="D9" s="876"/>
      <c r="E9" s="878"/>
      <c r="F9" s="878"/>
      <c r="G9" s="878"/>
      <c r="H9" s="878"/>
      <c r="I9" s="878"/>
      <c r="J9" s="878"/>
      <c r="K9" s="878"/>
      <c r="L9" s="878"/>
      <c r="M9" s="878"/>
      <c r="N9" s="878"/>
      <c r="O9" s="878"/>
      <c r="P9" s="878"/>
      <c r="Q9" s="878"/>
      <c r="R9" s="878"/>
      <c r="S9" s="884"/>
      <c r="T9" s="884"/>
      <c r="U9" s="884"/>
      <c r="V9" s="884"/>
      <c r="W9" s="884"/>
      <c r="X9" s="876"/>
      <c r="Y9" s="876"/>
      <c r="Z9" s="876"/>
      <c r="AA9" s="876"/>
      <c r="AB9" s="876"/>
      <c r="AC9" s="888"/>
      <c r="AD9" s="888"/>
      <c r="AE9" s="888"/>
      <c r="AF9" s="888"/>
      <c r="AG9" s="888"/>
      <c r="AH9" s="892"/>
      <c r="AI9" s="892"/>
      <c r="AJ9" s="892"/>
      <c r="AK9" s="892"/>
      <c r="AL9" s="892"/>
      <c r="AM9" s="892"/>
      <c r="AN9" s="892"/>
      <c r="AO9" s="892"/>
      <c r="AP9" s="892"/>
      <c r="AQ9" s="892"/>
      <c r="AR9" s="892"/>
      <c r="AS9" s="892"/>
      <c r="AT9" s="892"/>
      <c r="AU9" s="892"/>
      <c r="AV9" s="892"/>
      <c r="AW9" s="892"/>
      <c r="AX9" s="892"/>
      <c r="AY9" s="892"/>
      <c r="AZ9" s="892"/>
      <c r="BA9" s="892"/>
      <c r="BB9" s="892"/>
      <c r="BC9" s="892"/>
      <c r="BD9" s="892"/>
      <c r="BE9" s="892"/>
      <c r="BF9" s="892"/>
      <c r="BG9" s="892"/>
      <c r="BH9" s="892"/>
      <c r="BI9" s="892"/>
      <c r="BJ9" s="892"/>
      <c r="BK9" s="892"/>
      <c r="BL9" s="892"/>
      <c r="BM9" s="892"/>
      <c r="BN9" s="892"/>
      <c r="BO9" s="892"/>
      <c r="BP9" s="892"/>
      <c r="BQ9" s="892"/>
      <c r="BR9" s="892"/>
      <c r="BS9" s="892"/>
      <c r="BT9" s="892"/>
      <c r="BU9" s="892"/>
      <c r="BV9" s="892"/>
      <c r="BW9" s="892"/>
      <c r="BX9" s="892"/>
      <c r="BY9" s="892"/>
      <c r="BZ9" s="892"/>
      <c r="CA9" s="892"/>
      <c r="CB9" s="892"/>
      <c r="CC9" s="892"/>
      <c r="CD9" s="892"/>
      <c r="CE9" s="892"/>
      <c r="CF9" s="892"/>
      <c r="CG9" s="892"/>
      <c r="CH9" s="892"/>
      <c r="CI9" s="892"/>
      <c r="CJ9" s="892"/>
      <c r="CK9" s="892"/>
      <c r="CL9" s="892"/>
      <c r="CM9" s="892"/>
      <c r="CN9" s="892"/>
      <c r="CO9" s="892"/>
      <c r="CP9" s="892"/>
      <c r="CQ9" s="892"/>
      <c r="CR9" s="892"/>
      <c r="CS9" s="892"/>
      <c r="CT9" s="892"/>
      <c r="CU9" s="892"/>
      <c r="CV9" s="892"/>
      <c r="CW9" s="892"/>
      <c r="CX9" s="892"/>
      <c r="CY9" s="892"/>
      <c r="DA9" s="701"/>
    </row>
    <row r="10" spans="1:111" ht="11.25" customHeight="1">
      <c r="A10" s="876"/>
      <c r="B10" s="876"/>
      <c r="C10" s="876"/>
      <c r="D10" s="876"/>
      <c r="E10" s="878"/>
      <c r="F10" s="878"/>
      <c r="G10" s="878"/>
      <c r="H10" s="878"/>
      <c r="I10" s="878"/>
      <c r="J10" s="878"/>
      <c r="K10" s="878"/>
      <c r="L10" s="878"/>
      <c r="M10" s="878"/>
      <c r="N10" s="878"/>
      <c r="O10" s="878"/>
      <c r="P10" s="878"/>
      <c r="Q10" s="878"/>
      <c r="R10" s="878"/>
      <c r="S10" s="884"/>
      <c r="T10" s="884"/>
      <c r="U10" s="884"/>
      <c r="V10" s="884"/>
      <c r="W10" s="884"/>
      <c r="X10" s="876"/>
      <c r="Y10" s="876"/>
      <c r="Z10" s="876"/>
      <c r="AA10" s="876"/>
      <c r="AB10" s="876"/>
      <c r="AC10" s="889" t="s">
        <v>477</v>
      </c>
      <c r="AD10" s="889"/>
      <c r="AE10" s="889"/>
      <c r="AF10" s="889"/>
      <c r="AG10" s="889"/>
      <c r="AH10" s="893" t="s">
        <v>371</v>
      </c>
      <c r="AI10" s="893"/>
      <c r="AJ10" s="893"/>
      <c r="AK10" s="893"/>
      <c r="AL10" s="893"/>
      <c r="AM10" s="876" t="s">
        <v>555</v>
      </c>
      <c r="AN10" s="876"/>
      <c r="AO10" s="876"/>
      <c r="AP10" s="876"/>
      <c r="AQ10" s="876"/>
      <c r="AR10" s="876"/>
      <c r="AS10" s="876"/>
      <c r="AT10" s="876"/>
      <c r="AU10" s="876"/>
      <c r="AV10" s="876"/>
      <c r="AW10" s="876"/>
      <c r="AX10" s="876"/>
      <c r="AY10" s="876"/>
      <c r="AZ10" s="876"/>
      <c r="BA10" s="876"/>
      <c r="BB10" s="876"/>
      <c r="BC10" s="876"/>
      <c r="BD10" s="876"/>
      <c r="BE10" s="876"/>
      <c r="BF10" s="876"/>
      <c r="BG10" s="876"/>
      <c r="BH10" s="876"/>
      <c r="BI10" s="876"/>
      <c r="BJ10" s="876"/>
      <c r="BK10" s="876"/>
      <c r="BL10" s="876"/>
      <c r="BM10" s="876"/>
      <c r="BN10" s="876"/>
      <c r="BO10" s="876"/>
      <c r="BP10" s="876"/>
      <c r="BQ10" s="876"/>
      <c r="BR10" s="876"/>
      <c r="BS10" s="876"/>
      <c r="BT10" s="876"/>
      <c r="BU10" s="876"/>
      <c r="BV10" s="876"/>
      <c r="BW10" s="876"/>
      <c r="BX10" s="876"/>
      <c r="BY10" s="876"/>
      <c r="BZ10" s="876"/>
      <c r="CA10" s="876"/>
      <c r="CB10" s="876"/>
      <c r="CC10" s="876"/>
      <c r="CD10" s="876"/>
      <c r="CE10" s="876"/>
      <c r="CF10" s="876"/>
      <c r="CG10" s="876"/>
      <c r="CH10" s="876"/>
      <c r="CI10" s="876"/>
      <c r="CJ10" s="876"/>
      <c r="CK10" s="876"/>
      <c r="CL10" s="876"/>
      <c r="CM10" s="876"/>
      <c r="CN10" s="876"/>
      <c r="CO10" s="876"/>
      <c r="CP10" s="876"/>
      <c r="CQ10" s="876"/>
      <c r="CR10" s="876"/>
      <c r="CS10" s="876"/>
      <c r="CT10" s="876"/>
      <c r="CU10" s="876"/>
      <c r="CV10" s="876"/>
      <c r="CW10" s="876"/>
      <c r="CX10" s="876"/>
      <c r="CY10" s="876"/>
    </row>
    <row r="11" spans="1:111" ht="11.25" customHeight="1">
      <c r="A11" s="876"/>
      <c r="B11" s="876"/>
      <c r="C11" s="876"/>
      <c r="D11" s="876"/>
      <c r="E11" s="878"/>
      <c r="F11" s="878"/>
      <c r="G11" s="878"/>
      <c r="H11" s="878"/>
      <c r="I11" s="878"/>
      <c r="J11" s="878"/>
      <c r="K11" s="878"/>
      <c r="L11" s="878"/>
      <c r="M11" s="878"/>
      <c r="N11" s="878"/>
      <c r="O11" s="878"/>
      <c r="P11" s="878"/>
      <c r="Q11" s="878"/>
      <c r="R11" s="878"/>
      <c r="S11" s="884"/>
      <c r="T11" s="884"/>
      <c r="U11" s="884"/>
      <c r="V11" s="884"/>
      <c r="W11" s="884"/>
      <c r="X11" s="876"/>
      <c r="Y11" s="876"/>
      <c r="Z11" s="876"/>
      <c r="AA11" s="876"/>
      <c r="AB11" s="876"/>
      <c r="AC11" s="889"/>
      <c r="AD11" s="889"/>
      <c r="AE11" s="889"/>
      <c r="AF11" s="889"/>
      <c r="AG11" s="889"/>
      <c r="AH11" s="893"/>
      <c r="AI11" s="893"/>
      <c r="AJ11" s="893"/>
      <c r="AK11" s="893"/>
      <c r="AL11" s="893"/>
      <c r="AM11" s="876"/>
      <c r="AN11" s="876"/>
      <c r="AO11" s="876"/>
      <c r="AP11" s="876"/>
      <c r="AQ11" s="876"/>
      <c r="AR11" s="876"/>
      <c r="AS11" s="876"/>
      <c r="AT11" s="876"/>
      <c r="AU11" s="876"/>
      <c r="AV11" s="876"/>
      <c r="AW11" s="876"/>
      <c r="AX11" s="876"/>
      <c r="AY11" s="876"/>
      <c r="AZ11" s="876"/>
      <c r="BA11" s="876"/>
      <c r="BB11" s="876"/>
      <c r="BC11" s="876"/>
      <c r="BD11" s="876"/>
      <c r="BE11" s="876"/>
      <c r="BF11" s="876"/>
      <c r="BG11" s="876"/>
      <c r="BH11" s="876"/>
      <c r="BI11" s="876"/>
      <c r="BJ11" s="876"/>
      <c r="BK11" s="876"/>
      <c r="BL11" s="876"/>
      <c r="BM11" s="876"/>
      <c r="BN11" s="876"/>
      <c r="BO11" s="876"/>
      <c r="BP11" s="876"/>
      <c r="BQ11" s="876"/>
      <c r="BR11" s="876"/>
      <c r="BS11" s="876"/>
      <c r="BT11" s="876"/>
      <c r="BU11" s="876"/>
      <c r="BV11" s="876"/>
      <c r="BW11" s="876"/>
      <c r="BX11" s="876"/>
      <c r="BY11" s="876"/>
      <c r="BZ11" s="876"/>
      <c r="CA11" s="876"/>
      <c r="CB11" s="876"/>
      <c r="CC11" s="876"/>
      <c r="CD11" s="876"/>
      <c r="CE11" s="876"/>
      <c r="CF11" s="876"/>
      <c r="CG11" s="876"/>
      <c r="CH11" s="876"/>
      <c r="CI11" s="876"/>
      <c r="CJ11" s="876"/>
      <c r="CK11" s="876"/>
      <c r="CL11" s="876"/>
      <c r="CM11" s="876"/>
      <c r="CN11" s="876"/>
      <c r="CO11" s="876"/>
      <c r="CP11" s="876"/>
      <c r="CQ11" s="876"/>
      <c r="CR11" s="876"/>
      <c r="CS11" s="876"/>
      <c r="CT11" s="876"/>
      <c r="CU11" s="876"/>
      <c r="CV11" s="876"/>
      <c r="CW11" s="876"/>
      <c r="CX11" s="876"/>
      <c r="CY11" s="876"/>
    </row>
    <row r="12" spans="1:111" ht="11.25" customHeight="1">
      <c r="A12" s="877"/>
      <c r="B12" s="877"/>
      <c r="C12" s="877"/>
      <c r="D12" s="877"/>
      <c r="E12" s="876"/>
      <c r="F12" s="876"/>
      <c r="G12" s="876"/>
      <c r="H12" s="876"/>
      <c r="I12" s="876"/>
      <c r="J12" s="876"/>
      <c r="K12" s="876"/>
      <c r="L12" s="876"/>
      <c r="M12" s="876"/>
      <c r="N12" s="876"/>
      <c r="O12" s="876"/>
      <c r="P12" s="876"/>
      <c r="Q12" s="876"/>
      <c r="R12" s="876"/>
      <c r="S12" s="885" t="s">
        <v>142</v>
      </c>
      <c r="T12" s="885"/>
      <c r="U12" s="885"/>
      <c r="V12" s="885"/>
      <c r="W12" s="885"/>
      <c r="X12" s="887" t="s">
        <v>304</v>
      </c>
      <c r="Y12" s="887"/>
      <c r="Z12" s="887"/>
      <c r="AA12" s="887"/>
      <c r="AB12" s="887"/>
      <c r="AC12" s="889" t="s">
        <v>556</v>
      </c>
      <c r="AD12" s="889"/>
      <c r="AE12" s="889"/>
      <c r="AF12" s="889"/>
      <c r="AG12" s="889"/>
      <c r="AH12" s="893">
        <v>150</v>
      </c>
      <c r="AI12" s="893"/>
      <c r="AJ12" s="893"/>
      <c r="AK12" s="893"/>
      <c r="AL12" s="893"/>
      <c r="AM12" s="876">
        <v>150</v>
      </c>
      <c r="AN12" s="876"/>
      <c r="AO12" s="876"/>
      <c r="AP12" s="876"/>
      <c r="AQ12" s="876"/>
      <c r="AR12" s="876"/>
      <c r="AS12" s="876"/>
      <c r="AT12" s="876"/>
      <c r="AU12" s="876"/>
      <c r="AV12" s="876"/>
      <c r="AW12" s="876"/>
      <c r="AX12" s="876"/>
      <c r="AY12" s="876"/>
      <c r="AZ12" s="876"/>
      <c r="BA12" s="876"/>
      <c r="BB12" s="876"/>
      <c r="BC12" s="876"/>
      <c r="BD12" s="876"/>
      <c r="BE12" s="876"/>
      <c r="BF12" s="876"/>
      <c r="BG12" s="876"/>
      <c r="BH12" s="876"/>
      <c r="BI12" s="876"/>
      <c r="BJ12" s="876"/>
      <c r="BK12" s="876"/>
      <c r="BL12" s="876"/>
      <c r="BM12" s="876"/>
      <c r="BN12" s="876"/>
      <c r="BO12" s="876"/>
      <c r="BP12" s="876"/>
      <c r="BQ12" s="876"/>
      <c r="BR12" s="876"/>
      <c r="BS12" s="876"/>
      <c r="BT12" s="876"/>
      <c r="BU12" s="876"/>
      <c r="BV12" s="876"/>
      <c r="BW12" s="876"/>
      <c r="BX12" s="876"/>
      <c r="BY12" s="876"/>
      <c r="BZ12" s="876"/>
      <c r="CA12" s="876"/>
      <c r="CB12" s="876"/>
      <c r="CC12" s="876"/>
      <c r="CD12" s="876"/>
      <c r="CE12" s="876"/>
      <c r="CF12" s="876"/>
      <c r="CG12" s="876"/>
      <c r="CH12" s="876"/>
      <c r="CI12" s="876"/>
      <c r="CJ12" s="876"/>
      <c r="CK12" s="876"/>
      <c r="CL12" s="876"/>
      <c r="CM12" s="876"/>
      <c r="CN12" s="876"/>
      <c r="CO12" s="876"/>
      <c r="CP12" s="876"/>
      <c r="CQ12" s="876"/>
      <c r="CR12" s="876"/>
      <c r="CS12" s="876"/>
      <c r="CT12" s="876"/>
      <c r="CU12" s="876"/>
      <c r="CV12" s="876"/>
      <c r="CW12" s="876"/>
      <c r="CX12" s="876"/>
      <c r="CY12" s="876"/>
    </row>
    <row r="13" spans="1:111" ht="11.25" customHeight="1">
      <c r="A13" s="877"/>
      <c r="B13" s="877"/>
      <c r="C13" s="877"/>
      <c r="D13" s="877"/>
      <c r="E13" s="876"/>
      <c r="F13" s="876"/>
      <c r="G13" s="876"/>
      <c r="H13" s="876"/>
      <c r="I13" s="876"/>
      <c r="J13" s="876"/>
      <c r="K13" s="876"/>
      <c r="L13" s="876"/>
      <c r="M13" s="876"/>
      <c r="N13" s="876"/>
      <c r="O13" s="876"/>
      <c r="P13" s="876"/>
      <c r="Q13" s="876"/>
      <c r="R13" s="876"/>
      <c r="S13" s="885"/>
      <c r="T13" s="885"/>
      <c r="U13" s="885"/>
      <c r="V13" s="885"/>
      <c r="W13" s="885"/>
      <c r="X13" s="887"/>
      <c r="Y13" s="887"/>
      <c r="Z13" s="887"/>
      <c r="AA13" s="887"/>
      <c r="AB13" s="887"/>
      <c r="AC13" s="889"/>
      <c r="AD13" s="889"/>
      <c r="AE13" s="889"/>
      <c r="AF13" s="889"/>
      <c r="AG13" s="889"/>
      <c r="AH13" s="893"/>
      <c r="AI13" s="893"/>
      <c r="AJ13" s="893"/>
      <c r="AK13" s="893"/>
      <c r="AL13" s="893"/>
      <c r="AM13" s="876"/>
      <c r="AN13" s="876"/>
      <c r="AO13" s="876"/>
      <c r="AP13" s="876"/>
      <c r="AQ13" s="876"/>
      <c r="AR13" s="876"/>
      <c r="AS13" s="876"/>
      <c r="AT13" s="876"/>
      <c r="AU13" s="876"/>
      <c r="AV13" s="876"/>
      <c r="AW13" s="876"/>
      <c r="AX13" s="876"/>
      <c r="AY13" s="876"/>
      <c r="AZ13" s="876"/>
      <c r="BA13" s="876"/>
      <c r="BB13" s="876"/>
      <c r="BC13" s="876"/>
      <c r="BD13" s="876"/>
      <c r="BE13" s="876"/>
      <c r="BF13" s="876"/>
      <c r="BG13" s="876"/>
      <c r="BH13" s="876"/>
      <c r="BI13" s="876"/>
      <c r="BJ13" s="876"/>
      <c r="BK13" s="876"/>
      <c r="BL13" s="876"/>
      <c r="BM13" s="876"/>
      <c r="BN13" s="876"/>
      <c r="BO13" s="876"/>
      <c r="BP13" s="876"/>
      <c r="BQ13" s="876"/>
      <c r="BR13" s="876"/>
      <c r="BS13" s="876"/>
      <c r="BT13" s="876"/>
      <c r="BU13" s="876"/>
      <c r="BV13" s="876"/>
      <c r="BW13" s="876"/>
      <c r="BX13" s="876"/>
      <c r="BY13" s="876"/>
      <c r="BZ13" s="876"/>
      <c r="CA13" s="876"/>
      <c r="CB13" s="876"/>
      <c r="CC13" s="876"/>
      <c r="CD13" s="876"/>
      <c r="CE13" s="876"/>
      <c r="CF13" s="876"/>
      <c r="CG13" s="876"/>
      <c r="CH13" s="876"/>
      <c r="CI13" s="876"/>
      <c r="CJ13" s="876"/>
      <c r="CK13" s="876"/>
      <c r="CL13" s="876"/>
      <c r="CM13" s="876"/>
      <c r="CN13" s="876"/>
      <c r="CO13" s="876"/>
      <c r="CP13" s="876"/>
      <c r="CQ13" s="876"/>
      <c r="CR13" s="876"/>
      <c r="CS13" s="876"/>
      <c r="CT13" s="876"/>
      <c r="CU13" s="876"/>
      <c r="CV13" s="876"/>
      <c r="CW13" s="876"/>
      <c r="CX13" s="876"/>
      <c r="CY13" s="876"/>
    </row>
    <row r="14" spans="1:111" ht="11.25" customHeight="1">
      <c r="A14" s="877"/>
      <c r="B14" s="877"/>
      <c r="C14" s="877"/>
      <c r="D14" s="877"/>
      <c r="E14" s="876"/>
      <c r="F14" s="876"/>
      <c r="G14" s="876"/>
      <c r="H14" s="876"/>
      <c r="I14" s="876"/>
      <c r="J14" s="876"/>
      <c r="K14" s="876"/>
      <c r="L14" s="876"/>
      <c r="M14" s="876"/>
      <c r="N14" s="876"/>
      <c r="O14" s="876"/>
      <c r="P14" s="876"/>
      <c r="Q14" s="876"/>
      <c r="R14" s="876"/>
      <c r="S14" s="885"/>
      <c r="T14" s="885"/>
      <c r="U14" s="885"/>
      <c r="V14" s="885"/>
      <c r="W14" s="885"/>
      <c r="X14" s="887"/>
      <c r="Y14" s="887"/>
      <c r="Z14" s="887"/>
      <c r="AA14" s="887"/>
      <c r="AB14" s="887"/>
      <c r="AC14" s="889"/>
      <c r="AD14" s="889"/>
      <c r="AE14" s="889"/>
      <c r="AF14" s="889"/>
      <c r="AG14" s="889"/>
      <c r="AH14" s="893"/>
      <c r="AI14" s="893"/>
      <c r="AJ14" s="893"/>
      <c r="AK14" s="893"/>
      <c r="AL14" s="893"/>
      <c r="AM14" s="876"/>
      <c r="AN14" s="876"/>
      <c r="AO14" s="876"/>
      <c r="AP14" s="876"/>
      <c r="AQ14" s="876"/>
      <c r="AR14" s="876"/>
      <c r="AS14" s="876"/>
      <c r="AT14" s="876"/>
      <c r="AU14" s="876"/>
      <c r="AV14" s="876"/>
      <c r="AW14" s="876"/>
      <c r="AX14" s="876"/>
      <c r="AY14" s="876"/>
      <c r="AZ14" s="876"/>
      <c r="BA14" s="876"/>
      <c r="BB14" s="876"/>
      <c r="BC14" s="876"/>
      <c r="BD14" s="876"/>
      <c r="BE14" s="876"/>
      <c r="BF14" s="876"/>
      <c r="BG14" s="876"/>
      <c r="BH14" s="876"/>
      <c r="BI14" s="876"/>
      <c r="BJ14" s="876"/>
      <c r="BK14" s="876"/>
      <c r="BL14" s="876"/>
      <c r="BM14" s="876"/>
      <c r="BN14" s="876"/>
      <c r="BO14" s="876"/>
      <c r="BP14" s="876"/>
      <c r="BQ14" s="876"/>
      <c r="BR14" s="876"/>
      <c r="BS14" s="876"/>
      <c r="BT14" s="876"/>
      <c r="BU14" s="876"/>
      <c r="BV14" s="876"/>
      <c r="BW14" s="876"/>
      <c r="BX14" s="876"/>
      <c r="BY14" s="876"/>
      <c r="BZ14" s="876"/>
      <c r="CA14" s="876"/>
      <c r="CB14" s="876"/>
      <c r="CC14" s="876"/>
      <c r="CD14" s="876"/>
      <c r="CE14" s="876"/>
      <c r="CF14" s="876"/>
      <c r="CG14" s="876"/>
      <c r="CH14" s="876"/>
      <c r="CI14" s="876"/>
      <c r="CJ14" s="876"/>
      <c r="CK14" s="876"/>
      <c r="CL14" s="876"/>
      <c r="CM14" s="876"/>
      <c r="CN14" s="876"/>
      <c r="CO14" s="876"/>
      <c r="CP14" s="876"/>
      <c r="CQ14" s="876"/>
      <c r="CR14" s="876"/>
      <c r="CS14" s="876"/>
      <c r="CT14" s="876"/>
      <c r="CU14" s="876"/>
      <c r="CV14" s="876"/>
      <c r="CW14" s="876"/>
      <c r="CX14" s="876"/>
      <c r="CY14" s="876"/>
    </row>
    <row r="15" spans="1:111" ht="11.25" customHeight="1">
      <c r="A15" s="877"/>
      <c r="B15" s="877"/>
      <c r="C15" s="877"/>
      <c r="D15" s="877"/>
      <c r="E15" s="876"/>
      <c r="F15" s="876"/>
      <c r="G15" s="876"/>
      <c r="H15" s="876"/>
      <c r="I15" s="876"/>
      <c r="J15" s="876"/>
      <c r="K15" s="876"/>
      <c r="L15" s="876"/>
      <c r="M15" s="876"/>
      <c r="N15" s="876"/>
      <c r="O15" s="876"/>
      <c r="P15" s="876"/>
      <c r="Q15" s="876"/>
      <c r="R15" s="876"/>
      <c r="S15" s="885"/>
      <c r="T15" s="885"/>
      <c r="U15" s="885"/>
      <c r="V15" s="885"/>
      <c r="W15" s="885"/>
      <c r="X15" s="887"/>
      <c r="Y15" s="887"/>
      <c r="Z15" s="887"/>
      <c r="AA15" s="887"/>
      <c r="AB15" s="887"/>
      <c r="AC15" s="889" t="s">
        <v>557</v>
      </c>
      <c r="AD15" s="889"/>
      <c r="AE15" s="889"/>
      <c r="AF15" s="889"/>
      <c r="AG15" s="889"/>
      <c r="AH15" s="893">
        <v>152</v>
      </c>
      <c r="AI15" s="893"/>
      <c r="AJ15" s="893"/>
      <c r="AK15" s="893"/>
      <c r="AL15" s="893"/>
      <c r="AM15" s="876">
        <v>148</v>
      </c>
      <c r="AN15" s="876"/>
      <c r="AO15" s="876"/>
      <c r="AP15" s="876"/>
      <c r="AQ15" s="876"/>
      <c r="AR15" s="876"/>
      <c r="AS15" s="876"/>
      <c r="AT15" s="876"/>
      <c r="AU15" s="876"/>
      <c r="AV15" s="876"/>
      <c r="AW15" s="876"/>
      <c r="AX15" s="876"/>
      <c r="AY15" s="876"/>
      <c r="AZ15" s="876"/>
      <c r="BA15" s="876"/>
      <c r="BB15" s="876"/>
      <c r="BC15" s="876"/>
      <c r="BD15" s="876"/>
      <c r="BE15" s="876"/>
      <c r="BF15" s="876"/>
      <c r="BG15" s="876"/>
      <c r="BH15" s="876"/>
      <c r="BI15" s="876"/>
      <c r="BJ15" s="876"/>
      <c r="BK15" s="876"/>
      <c r="BL15" s="876"/>
      <c r="BM15" s="876"/>
      <c r="BN15" s="876"/>
      <c r="BO15" s="876"/>
      <c r="BP15" s="876"/>
      <c r="BQ15" s="876"/>
      <c r="BR15" s="876"/>
      <c r="BS15" s="876"/>
      <c r="BT15" s="876"/>
      <c r="BU15" s="876"/>
      <c r="BV15" s="876"/>
      <c r="BW15" s="876"/>
      <c r="BX15" s="876"/>
      <c r="BY15" s="876"/>
      <c r="BZ15" s="876"/>
      <c r="CA15" s="876"/>
      <c r="CB15" s="876"/>
      <c r="CC15" s="876"/>
      <c r="CD15" s="876"/>
      <c r="CE15" s="876"/>
      <c r="CF15" s="876"/>
      <c r="CG15" s="876"/>
      <c r="CH15" s="876"/>
      <c r="CI15" s="876"/>
      <c r="CJ15" s="876"/>
      <c r="CK15" s="876"/>
      <c r="CL15" s="876"/>
      <c r="CM15" s="876"/>
      <c r="CN15" s="876"/>
      <c r="CO15" s="876"/>
      <c r="CP15" s="876"/>
      <c r="CQ15" s="876"/>
      <c r="CR15" s="876"/>
      <c r="CS15" s="876"/>
      <c r="CT15" s="876"/>
      <c r="CU15" s="876"/>
      <c r="CV15" s="876"/>
      <c r="CW15" s="876"/>
      <c r="CX15" s="876"/>
      <c r="CY15" s="876"/>
    </row>
    <row r="16" spans="1:111" ht="11.25" customHeight="1">
      <c r="A16" s="877"/>
      <c r="B16" s="877"/>
      <c r="C16" s="877"/>
      <c r="D16" s="877"/>
      <c r="E16" s="876"/>
      <c r="F16" s="876"/>
      <c r="G16" s="876"/>
      <c r="H16" s="876"/>
      <c r="I16" s="876"/>
      <c r="J16" s="876"/>
      <c r="K16" s="876"/>
      <c r="L16" s="876"/>
      <c r="M16" s="876"/>
      <c r="N16" s="876"/>
      <c r="O16" s="876"/>
      <c r="P16" s="876"/>
      <c r="Q16" s="876"/>
      <c r="R16" s="876"/>
      <c r="S16" s="885"/>
      <c r="T16" s="885"/>
      <c r="U16" s="885"/>
      <c r="V16" s="885"/>
      <c r="W16" s="885"/>
      <c r="X16" s="887"/>
      <c r="Y16" s="887"/>
      <c r="Z16" s="887"/>
      <c r="AA16" s="887"/>
      <c r="AB16" s="887"/>
      <c r="AC16" s="889"/>
      <c r="AD16" s="889"/>
      <c r="AE16" s="889"/>
      <c r="AF16" s="889"/>
      <c r="AG16" s="889"/>
      <c r="AH16" s="893"/>
      <c r="AI16" s="893"/>
      <c r="AJ16" s="893"/>
      <c r="AK16" s="893"/>
      <c r="AL16" s="893"/>
      <c r="AM16" s="876"/>
      <c r="AN16" s="876"/>
      <c r="AO16" s="876"/>
      <c r="AP16" s="876"/>
      <c r="AQ16" s="876"/>
      <c r="AR16" s="876"/>
      <c r="AS16" s="876"/>
      <c r="AT16" s="876"/>
      <c r="AU16" s="876"/>
      <c r="AV16" s="876"/>
      <c r="AW16" s="876"/>
      <c r="AX16" s="876"/>
      <c r="AY16" s="876"/>
      <c r="AZ16" s="876"/>
      <c r="BA16" s="876"/>
      <c r="BB16" s="876"/>
      <c r="BC16" s="876"/>
      <c r="BD16" s="876"/>
      <c r="BE16" s="876"/>
      <c r="BF16" s="876"/>
      <c r="BG16" s="876"/>
      <c r="BH16" s="876"/>
      <c r="BI16" s="876"/>
      <c r="BJ16" s="876"/>
      <c r="BK16" s="876"/>
      <c r="BL16" s="876"/>
      <c r="BM16" s="876"/>
      <c r="BN16" s="876"/>
      <c r="BO16" s="876"/>
      <c r="BP16" s="876"/>
      <c r="BQ16" s="876"/>
      <c r="BR16" s="876"/>
      <c r="BS16" s="876"/>
      <c r="BT16" s="876"/>
      <c r="BU16" s="876"/>
      <c r="BV16" s="876"/>
      <c r="BW16" s="876"/>
      <c r="BX16" s="876"/>
      <c r="BY16" s="876"/>
      <c r="BZ16" s="876"/>
      <c r="CA16" s="876"/>
      <c r="CB16" s="876"/>
      <c r="CC16" s="876"/>
      <c r="CD16" s="876"/>
      <c r="CE16" s="876"/>
      <c r="CF16" s="876"/>
      <c r="CG16" s="876"/>
      <c r="CH16" s="876"/>
      <c r="CI16" s="876"/>
      <c r="CJ16" s="876"/>
      <c r="CK16" s="876"/>
      <c r="CL16" s="876"/>
      <c r="CM16" s="876"/>
      <c r="CN16" s="876"/>
      <c r="CO16" s="876"/>
      <c r="CP16" s="876"/>
      <c r="CQ16" s="876"/>
      <c r="CR16" s="876"/>
      <c r="CS16" s="876"/>
      <c r="CT16" s="876"/>
      <c r="CU16" s="876"/>
      <c r="CV16" s="876"/>
      <c r="CW16" s="876"/>
      <c r="CX16" s="876"/>
      <c r="CY16" s="876"/>
    </row>
    <row r="17" spans="1:103" ht="11.25" customHeight="1">
      <c r="A17" s="877"/>
      <c r="B17" s="877"/>
      <c r="C17" s="877"/>
      <c r="D17" s="877"/>
      <c r="E17" s="876"/>
      <c r="F17" s="876"/>
      <c r="G17" s="876"/>
      <c r="H17" s="876"/>
      <c r="I17" s="876"/>
      <c r="J17" s="876"/>
      <c r="K17" s="876"/>
      <c r="L17" s="876"/>
      <c r="M17" s="876"/>
      <c r="N17" s="876"/>
      <c r="O17" s="876"/>
      <c r="P17" s="876"/>
      <c r="Q17" s="876"/>
      <c r="R17" s="876"/>
      <c r="S17" s="885"/>
      <c r="T17" s="885"/>
      <c r="U17" s="885"/>
      <c r="V17" s="885"/>
      <c r="W17" s="885"/>
      <c r="X17" s="887"/>
      <c r="Y17" s="887"/>
      <c r="Z17" s="887"/>
      <c r="AA17" s="887"/>
      <c r="AB17" s="887"/>
      <c r="AC17" s="889"/>
      <c r="AD17" s="889"/>
      <c r="AE17" s="889"/>
      <c r="AF17" s="889"/>
      <c r="AG17" s="889"/>
      <c r="AH17" s="893"/>
      <c r="AI17" s="893"/>
      <c r="AJ17" s="893"/>
      <c r="AK17" s="893"/>
      <c r="AL17" s="893"/>
      <c r="AM17" s="876"/>
      <c r="AN17" s="876"/>
      <c r="AO17" s="876"/>
      <c r="AP17" s="876"/>
      <c r="AQ17" s="876"/>
      <c r="AR17" s="876"/>
      <c r="AS17" s="876"/>
      <c r="AT17" s="876"/>
      <c r="AU17" s="876"/>
      <c r="AV17" s="876"/>
      <c r="AW17" s="876"/>
      <c r="AX17" s="876"/>
      <c r="AY17" s="876"/>
      <c r="AZ17" s="876"/>
      <c r="BA17" s="876"/>
      <c r="BB17" s="876"/>
      <c r="BC17" s="876"/>
      <c r="BD17" s="876"/>
      <c r="BE17" s="876"/>
      <c r="BF17" s="876"/>
      <c r="BG17" s="876"/>
      <c r="BH17" s="876"/>
      <c r="BI17" s="876"/>
      <c r="BJ17" s="876"/>
      <c r="BK17" s="876"/>
      <c r="BL17" s="876"/>
      <c r="BM17" s="876"/>
      <c r="BN17" s="876"/>
      <c r="BO17" s="876"/>
      <c r="BP17" s="876"/>
      <c r="BQ17" s="876"/>
      <c r="BR17" s="876"/>
      <c r="BS17" s="876"/>
      <c r="BT17" s="876"/>
      <c r="BU17" s="876"/>
      <c r="BV17" s="876"/>
      <c r="BW17" s="876"/>
      <c r="BX17" s="876"/>
      <c r="BY17" s="876"/>
      <c r="BZ17" s="876"/>
      <c r="CA17" s="876"/>
      <c r="CB17" s="876"/>
      <c r="CC17" s="876"/>
      <c r="CD17" s="876"/>
      <c r="CE17" s="876"/>
      <c r="CF17" s="876"/>
      <c r="CG17" s="876"/>
      <c r="CH17" s="876"/>
      <c r="CI17" s="876"/>
      <c r="CJ17" s="876"/>
      <c r="CK17" s="876"/>
      <c r="CL17" s="876"/>
      <c r="CM17" s="876"/>
      <c r="CN17" s="876"/>
      <c r="CO17" s="876"/>
      <c r="CP17" s="876"/>
      <c r="CQ17" s="876"/>
      <c r="CR17" s="876"/>
      <c r="CS17" s="876"/>
      <c r="CT17" s="876"/>
      <c r="CU17" s="876"/>
      <c r="CV17" s="876"/>
      <c r="CW17" s="876"/>
      <c r="CX17" s="876"/>
      <c r="CY17" s="876"/>
    </row>
    <row r="18" spans="1:103" ht="11.25" customHeight="1">
      <c r="A18" s="877"/>
      <c r="B18" s="877"/>
      <c r="C18" s="877"/>
      <c r="D18" s="877"/>
      <c r="E18" s="876"/>
      <c r="F18" s="876"/>
      <c r="G18" s="876"/>
      <c r="H18" s="876"/>
      <c r="I18" s="876"/>
      <c r="J18" s="876"/>
      <c r="K18" s="876"/>
      <c r="L18" s="876"/>
      <c r="M18" s="876"/>
      <c r="N18" s="876"/>
      <c r="O18" s="876"/>
      <c r="P18" s="876"/>
      <c r="Q18" s="876"/>
      <c r="R18" s="876"/>
      <c r="S18" s="885"/>
      <c r="T18" s="885"/>
      <c r="U18" s="885"/>
      <c r="V18" s="885"/>
      <c r="W18" s="885"/>
      <c r="X18" s="887"/>
      <c r="Y18" s="887"/>
      <c r="Z18" s="887"/>
      <c r="AA18" s="887"/>
      <c r="AB18" s="887"/>
      <c r="AC18" s="890" t="s">
        <v>187</v>
      </c>
      <c r="AD18" s="890"/>
      <c r="AE18" s="890"/>
      <c r="AF18" s="890"/>
      <c r="AG18" s="890"/>
      <c r="AH18" s="894">
        <f>AH15-AH12</f>
        <v>2</v>
      </c>
      <c r="AI18" s="894"/>
      <c r="AJ18" s="894"/>
      <c r="AK18" s="894"/>
      <c r="AL18" s="894"/>
      <c r="AM18" s="895">
        <f>AM15-AM12</f>
        <v>-2</v>
      </c>
      <c r="AN18" s="895"/>
      <c r="AO18" s="895"/>
      <c r="AP18" s="895"/>
      <c r="AQ18" s="895"/>
      <c r="AR18" s="895">
        <f>AR15-AR12</f>
        <v>0</v>
      </c>
      <c r="AS18" s="895"/>
      <c r="AT18" s="895"/>
      <c r="AU18" s="895"/>
      <c r="AV18" s="895"/>
      <c r="AW18" s="895">
        <f>AW15-AW12</f>
        <v>0</v>
      </c>
      <c r="AX18" s="895"/>
      <c r="AY18" s="895"/>
      <c r="AZ18" s="895"/>
      <c r="BA18" s="895"/>
      <c r="BB18" s="895">
        <f>BB15-BB12</f>
        <v>0</v>
      </c>
      <c r="BC18" s="895"/>
      <c r="BD18" s="895"/>
      <c r="BE18" s="895"/>
      <c r="BF18" s="895"/>
      <c r="BG18" s="895">
        <f>BG15-BG12</f>
        <v>0</v>
      </c>
      <c r="BH18" s="895"/>
      <c r="BI18" s="895"/>
      <c r="BJ18" s="895"/>
      <c r="BK18" s="895"/>
      <c r="BL18" s="895">
        <f>BL15-BL12</f>
        <v>0</v>
      </c>
      <c r="BM18" s="895"/>
      <c r="BN18" s="895"/>
      <c r="BO18" s="895"/>
      <c r="BP18" s="895"/>
      <c r="BQ18" s="895">
        <f>BQ15-BQ12</f>
        <v>0</v>
      </c>
      <c r="BR18" s="895"/>
      <c r="BS18" s="895"/>
      <c r="BT18" s="895"/>
      <c r="BU18" s="895"/>
      <c r="BV18" s="895">
        <f>BV15-BV12</f>
        <v>0</v>
      </c>
      <c r="BW18" s="895"/>
      <c r="BX18" s="895"/>
      <c r="BY18" s="895"/>
      <c r="BZ18" s="895"/>
      <c r="CA18" s="895">
        <f>CA15-CA12</f>
        <v>0</v>
      </c>
      <c r="CB18" s="895"/>
      <c r="CC18" s="895"/>
      <c r="CD18" s="895"/>
      <c r="CE18" s="895"/>
      <c r="CF18" s="895">
        <f>CF15-CF12</f>
        <v>0</v>
      </c>
      <c r="CG18" s="895"/>
      <c r="CH18" s="895"/>
      <c r="CI18" s="895"/>
      <c r="CJ18" s="895"/>
      <c r="CK18" s="895">
        <f>CK15-CK12</f>
        <v>0</v>
      </c>
      <c r="CL18" s="895"/>
      <c r="CM18" s="895"/>
      <c r="CN18" s="895"/>
      <c r="CO18" s="895"/>
      <c r="CP18" s="895">
        <f>CP15-CP12</f>
        <v>0</v>
      </c>
      <c r="CQ18" s="895"/>
      <c r="CR18" s="895"/>
      <c r="CS18" s="895"/>
      <c r="CT18" s="895"/>
      <c r="CU18" s="895">
        <f>CU15-CU12</f>
        <v>0</v>
      </c>
      <c r="CV18" s="895"/>
      <c r="CW18" s="895"/>
      <c r="CX18" s="895"/>
      <c r="CY18" s="895"/>
    </row>
    <row r="19" spans="1:103" ht="11.25" customHeight="1">
      <c r="A19" s="877"/>
      <c r="B19" s="877"/>
      <c r="C19" s="877"/>
      <c r="D19" s="877"/>
      <c r="E19" s="876"/>
      <c r="F19" s="876"/>
      <c r="G19" s="876"/>
      <c r="H19" s="876"/>
      <c r="I19" s="876"/>
      <c r="J19" s="876"/>
      <c r="K19" s="876"/>
      <c r="L19" s="876"/>
      <c r="M19" s="876"/>
      <c r="N19" s="876"/>
      <c r="O19" s="876"/>
      <c r="P19" s="876"/>
      <c r="Q19" s="876"/>
      <c r="R19" s="876"/>
      <c r="S19" s="885"/>
      <c r="T19" s="885"/>
      <c r="U19" s="885"/>
      <c r="V19" s="885"/>
      <c r="W19" s="885"/>
      <c r="X19" s="887"/>
      <c r="Y19" s="887"/>
      <c r="Z19" s="887"/>
      <c r="AA19" s="887"/>
      <c r="AB19" s="887"/>
      <c r="AC19" s="890"/>
      <c r="AD19" s="890"/>
      <c r="AE19" s="890"/>
      <c r="AF19" s="890"/>
      <c r="AG19" s="890"/>
      <c r="AH19" s="894"/>
      <c r="AI19" s="894"/>
      <c r="AJ19" s="894"/>
      <c r="AK19" s="894"/>
      <c r="AL19" s="894"/>
      <c r="AM19" s="895"/>
      <c r="AN19" s="895"/>
      <c r="AO19" s="895"/>
      <c r="AP19" s="895"/>
      <c r="AQ19" s="895"/>
      <c r="AR19" s="895"/>
      <c r="AS19" s="895"/>
      <c r="AT19" s="895"/>
      <c r="AU19" s="895"/>
      <c r="AV19" s="895"/>
      <c r="AW19" s="895"/>
      <c r="AX19" s="895"/>
      <c r="AY19" s="895"/>
      <c r="AZ19" s="895"/>
      <c r="BA19" s="895"/>
      <c r="BB19" s="895"/>
      <c r="BC19" s="895"/>
      <c r="BD19" s="895"/>
      <c r="BE19" s="895"/>
      <c r="BF19" s="895"/>
      <c r="BG19" s="895"/>
      <c r="BH19" s="895"/>
      <c r="BI19" s="895"/>
      <c r="BJ19" s="895"/>
      <c r="BK19" s="895"/>
      <c r="BL19" s="895"/>
      <c r="BM19" s="895"/>
      <c r="BN19" s="895"/>
      <c r="BO19" s="895"/>
      <c r="BP19" s="895"/>
      <c r="BQ19" s="895"/>
      <c r="BR19" s="895"/>
      <c r="BS19" s="895"/>
      <c r="BT19" s="895"/>
      <c r="BU19" s="895"/>
      <c r="BV19" s="895"/>
      <c r="BW19" s="895"/>
      <c r="BX19" s="895"/>
      <c r="BY19" s="895"/>
      <c r="BZ19" s="895"/>
      <c r="CA19" s="895"/>
      <c r="CB19" s="895"/>
      <c r="CC19" s="895"/>
      <c r="CD19" s="895"/>
      <c r="CE19" s="895"/>
      <c r="CF19" s="895"/>
      <c r="CG19" s="895"/>
      <c r="CH19" s="895"/>
      <c r="CI19" s="895"/>
      <c r="CJ19" s="895"/>
      <c r="CK19" s="895"/>
      <c r="CL19" s="895"/>
      <c r="CM19" s="895"/>
      <c r="CN19" s="895"/>
      <c r="CO19" s="895"/>
      <c r="CP19" s="895"/>
      <c r="CQ19" s="895"/>
      <c r="CR19" s="895"/>
      <c r="CS19" s="895"/>
      <c r="CT19" s="895"/>
      <c r="CU19" s="895"/>
      <c r="CV19" s="895"/>
      <c r="CW19" s="895"/>
      <c r="CX19" s="895"/>
      <c r="CY19" s="895"/>
    </row>
    <row r="20" spans="1:103" ht="11.25" customHeight="1">
      <c r="A20" s="877"/>
      <c r="B20" s="877"/>
      <c r="C20" s="877"/>
      <c r="D20" s="877"/>
      <c r="E20" s="876"/>
      <c r="F20" s="876"/>
      <c r="G20" s="876"/>
      <c r="H20" s="876"/>
      <c r="I20" s="876"/>
      <c r="J20" s="876"/>
      <c r="K20" s="876"/>
      <c r="L20" s="876"/>
      <c r="M20" s="876"/>
      <c r="N20" s="876"/>
      <c r="O20" s="876"/>
      <c r="P20" s="876"/>
      <c r="Q20" s="876"/>
      <c r="R20" s="876"/>
      <c r="S20" s="885"/>
      <c r="T20" s="885"/>
      <c r="U20" s="885"/>
      <c r="V20" s="885"/>
      <c r="W20" s="885"/>
      <c r="X20" s="887"/>
      <c r="Y20" s="887"/>
      <c r="Z20" s="887"/>
      <c r="AA20" s="887"/>
      <c r="AB20" s="887"/>
      <c r="AC20" s="890"/>
      <c r="AD20" s="890"/>
      <c r="AE20" s="890"/>
      <c r="AF20" s="890"/>
      <c r="AG20" s="890"/>
      <c r="AH20" s="894"/>
      <c r="AI20" s="894"/>
      <c r="AJ20" s="894"/>
      <c r="AK20" s="894"/>
      <c r="AL20" s="894"/>
      <c r="AM20" s="895"/>
      <c r="AN20" s="895"/>
      <c r="AO20" s="895"/>
      <c r="AP20" s="895"/>
      <c r="AQ20" s="895"/>
      <c r="AR20" s="895"/>
      <c r="AS20" s="895"/>
      <c r="AT20" s="895"/>
      <c r="AU20" s="895"/>
      <c r="AV20" s="895"/>
      <c r="AW20" s="895"/>
      <c r="AX20" s="895"/>
      <c r="AY20" s="895"/>
      <c r="AZ20" s="895"/>
      <c r="BA20" s="895"/>
      <c r="BB20" s="895"/>
      <c r="BC20" s="895"/>
      <c r="BD20" s="895"/>
      <c r="BE20" s="895"/>
      <c r="BF20" s="895"/>
      <c r="BG20" s="895"/>
      <c r="BH20" s="895"/>
      <c r="BI20" s="895"/>
      <c r="BJ20" s="895"/>
      <c r="BK20" s="895"/>
      <c r="BL20" s="895"/>
      <c r="BM20" s="895"/>
      <c r="BN20" s="895"/>
      <c r="BO20" s="895"/>
      <c r="BP20" s="895"/>
      <c r="BQ20" s="895"/>
      <c r="BR20" s="895"/>
      <c r="BS20" s="895"/>
      <c r="BT20" s="895"/>
      <c r="BU20" s="895"/>
      <c r="BV20" s="895"/>
      <c r="BW20" s="895"/>
      <c r="BX20" s="895"/>
      <c r="BY20" s="895"/>
      <c r="BZ20" s="895"/>
      <c r="CA20" s="895"/>
      <c r="CB20" s="895"/>
      <c r="CC20" s="895"/>
      <c r="CD20" s="895"/>
      <c r="CE20" s="895"/>
      <c r="CF20" s="895"/>
      <c r="CG20" s="895"/>
      <c r="CH20" s="895"/>
      <c r="CI20" s="895"/>
      <c r="CJ20" s="895"/>
      <c r="CK20" s="895"/>
      <c r="CL20" s="895"/>
      <c r="CM20" s="895"/>
      <c r="CN20" s="895"/>
      <c r="CO20" s="895"/>
      <c r="CP20" s="895"/>
      <c r="CQ20" s="895"/>
      <c r="CR20" s="895"/>
      <c r="CS20" s="895"/>
      <c r="CT20" s="895"/>
      <c r="CU20" s="895"/>
      <c r="CV20" s="895"/>
      <c r="CW20" s="895"/>
      <c r="CX20" s="895"/>
      <c r="CY20" s="895"/>
    </row>
    <row r="21" spans="1:103" ht="11.25" customHeight="1">
      <c r="A21" s="877"/>
      <c r="B21" s="877"/>
      <c r="C21" s="877"/>
      <c r="D21" s="877"/>
      <c r="E21" s="876"/>
      <c r="F21" s="876"/>
      <c r="G21" s="876"/>
      <c r="H21" s="876"/>
      <c r="I21" s="876"/>
      <c r="J21" s="876"/>
      <c r="K21" s="876"/>
      <c r="L21" s="876"/>
      <c r="M21" s="876"/>
      <c r="N21" s="876"/>
      <c r="O21" s="876"/>
      <c r="P21" s="876"/>
      <c r="Q21" s="876"/>
      <c r="R21" s="876"/>
      <c r="S21" s="885" t="s">
        <v>559</v>
      </c>
      <c r="T21" s="885"/>
      <c r="U21" s="885"/>
      <c r="V21" s="885"/>
      <c r="W21" s="885"/>
      <c r="X21" s="887" t="s">
        <v>304</v>
      </c>
      <c r="Y21" s="887"/>
      <c r="Z21" s="887"/>
      <c r="AA21" s="887"/>
      <c r="AB21" s="887"/>
      <c r="AC21" s="889" t="s">
        <v>556</v>
      </c>
      <c r="AD21" s="889"/>
      <c r="AE21" s="889"/>
      <c r="AF21" s="889"/>
      <c r="AG21" s="889"/>
      <c r="AH21" s="893">
        <v>300</v>
      </c>
      <c r="AI21" s="893"/>
      <c r="AJ21" s="893"/>
      <c r="AK21" s="893"/>
      <c r="AL21" s="893"/>
      <c r="AM21" s="876">
        <v>350</v>
      </c>
      <c r="AN21" s="876"/>
      <c r="AO21" s="876"/>
      <c r="AP21" s="876"/>
      <c r="AQ21" s="876"/>
      <c r="AR21" s="876"/>
      <c r="AS21" s="876"/>
      <c r="AT21" s="876"/>
      <c r="AU21" s="876"/>
      <c r="AV21" s="876"/>
      <c r="AW21" s="876"/>
      <c r="AX21" s="876"/>
      <c r="AY21" s="876"/>
      <c r="AZ21" s="876"/>
      <c r="BA21" s="876"/>
      <c r="BB21" s="876"/>
      <c r="BC21" s="876"/>
      <c r="BD21" s="876"/>
      <c r="BE21" s="876"/>
      <c r="BF21" s="876"/>
      <c r="BG21" s="876"/>
      <c r="BH21" s="876"/>
      <c r="BI21" s="876"/>
      <c r="BJ21" s="876"/>
      <c r="BK21" s="876"/>
      <c r="BL21" s="876"/>
      <c r="BM21" s="876"/>
      <c r="BN21" s="876"/>
      <c r="BO21" s="876"/>
      <c r="BP21" s="876"/>
      <c r="BQ21" s="876"/>
      <c r="BR21" s="876"/>
      <c r="BS21" s="876"/>
      <c r="BT21" s="876"/>
      <c r="BU21" s="876"/>
      <c r="BV21" s="876"/>
      <c r="BW21" s="876"/>
      <c r="BX21" s="876"/>
      <c r="BY21" s="876"/>
      <c r="BZ21" s="876"/>
      <c r="CA21" s="876"/>
      <c r="CB21" s="876"/>
      <c r="CC21" s="876"/>
      <c r="CD21" s="876"/>
      <c r="CE21" s="876"/>
      <c r="CF21" s="876"/>
      <c r="CG21" s="876"/>
      <c r="CH21" s="876"/>
      <c r="CI21" s="876"/>
      <c r="CJ21" s="876"/>
      <c r="CK21" s="876"/>
      <c r="CL21" s="876"/>
      <c r="CM21" s="876"/>
      <c r="CN21" s="876"/>
      <c r="CO21" s="876"/>
      <c r="CP21" s="876"/>
      <c r="CQ21" s="876"/>
      <c r="CR21" s="876"/>
      <c r="CS21" s="876"/>
      <c r="CT21" s="876"/>
      <c r="CU21" s="876"/>
      <c r="CV21" s="876"/>
      <c r="CW21" s="876"/>
      <c r="CX21" s="876"/>
      <c r="CY21" s="876"/>
    </row>
    <row r="22" spans="1:103" ht="11.25" customHeight="1">
      <c r="A22" s="877"/>
      <c r="B22" s="877"/>
      <c r="C22" s="877"/>
      <c r="D22" s="877"/>
      <c r="E22" s="876"/>
      <c r="F22" s="876"/>
      <c r="G22" s="876"/>
      <c r="H22" s="876"/>
      <c r="I22" s="876"/>
      <c r="J22" s="876"/>
      <c r="K22" s="876"/>
      <c r="L22" s="876"/>
      <c r="M22" s="876"/>
      <c r="N22" s="876"/>
      <c r="O22" s="876"/>
      <c r="P22" s="876"/>
      <c r="Q22" s="876"/>
      <c r="R22" s="876"/>
      <c r="S22" s="885"/>
      <c r="T22" s="885"/>
      <c r="U22" s="885"/>
      <c r="V22" s="885"/>
      <c r="W22" s="885"/>
      <c r="X22" s="887"/>
      <c r="Y22" s="887"/>
      <c r="Z22" s="887"/>
      <c r="AA22" s="887"/>
      <c r="AB22" s="887"/>
      <c r="AC22" s="889"/>
      <c r="AD22" s="889"/>
      <c r="AE22" s="889"/>
      <c r="AF22" s="889"/>
      <c r="AG22" s="889"/>
      <c r="AH22" s="893"/>
      <c r="AI22" s="893"/>
      <c r="AJ22" s="893"/>
      <c r="AK22" s="893"/>
      <c r="AL22" s="893"/>
      <c r="AM22" s="876"/>
      <c r="AN22" s="876"/>
      <c r="AO22" s="876"/>
      <c r="AP22" s="876"/>
      <c r="AQ22" s="876"/>
      <c r="AR22" s="876"/>
      <c r="AS22" s="876"/>
      <c r="AT22" s="876"/>
      <c r="AU22" s="876"/>
      <c r="AV22" s="876"/>
      <c r="AW22" s="876"/>
      <c r="AX22" s="876"/>
      <c r="AY22" s="876"/>
      <c r="AZ22" s="876"/>
      <c r="BA22" s="876"/>
      <c r="BB22" s="876"/>
      <c r="BC22" s="876"/>
      <c r="BD22" s="876"/>
      <c r="BE22" s="876"/>
      <c r="BF22" s="876"/>
      <c r="BG22" s="876"/>
      <c r="BH22" s="876"/>
      <c r="BI22" s="876"/>
      <c r="BJ22" s="876"/>
      <c r="BK22" s="876"/>
      <c r="BL22" s="876"/>
      <c r="BM22" s="876"/>
      <c r="BN22" s="876"/>
      <c r="BO22" s="876"/>
      <c r="BP22" s="876"/>
      <c r="BQ22" s="876"/>
      <c r="BR22" s="876"/>
      <c r="BS22" s="876"/>
      <c r="BT22" s="876"/>
      <c r="BU22" s="876"/>
      <c r="BV22" s="876"/>
      <c r="BW22" s="876"/>
      <c r="BX22" s="876"/>
      <c r="BY22" s="876"/>
      <c r="BZ22" s="876"/>
      <c r="CA22" s="876"/>
      <c r="CB22" s="876"/>
      <c r="CC22" s="876"/>
      <c r="CD22" s="876"/>
      <c r="CE22" s="876"/>
      <c r="CF22" s="876"/>
      <c r="CG22" s="876"/>
      <c r="CH22" s="876"/>
      <c r="CI22" s="876"/>
      <c r="CJ22" s="876"/>
      <c r="CK22" s="876"/>
      <c r="CL22" s="876"/>
      <c r="CM22" s="876"/>
      <c r="CN22" s="876"/>
      <c r="CO22" s="876"/>
      <c r="CP22" s="876"/>
      <c r="CQ22" s="876"/>
      <c r="CR22" s="876"/>
      <c r="CS22" s="876"/>
      <c r="CT22" s="876"/>
      <c r="CU22" s="876"/>
      <c r="CV22" s="876"/>
      <c r="CW22" s="876"/>
      <c r="CX22" s="876"/>
      <c r="CY22" s="876"/>
    </row>
    <row r="23" spans="1:103" ht="11.25" customHeight="1">
      <c r="A23" s="877"/>
      <c r="B23" s="877"/>
      <c r="C23" s="877"/>
      <c r="D23" s="877"/>
      <c r="E23" s="876"/>
      <c r="F23" s="876"/>
      <c r="G23" s="876"/>
      <c r="H23" s="876"/>
      <c r="I23" s="876"/>
      <c r="J23" s="876"/>
      <c r="K23" s="876"/>
      <c r="L23" s="876"/>
      <c r="M23" s="876"/>
      <c r="N23" s="876"/>
      <c r="O23" s="876"/>
      <c r="P23" s="876"/>
      <c r="Q23" s="876"/>
      <c r="R23" s="876"/>
      <c r="S23" s="885"/>
      <c r="T23" s="885"/>
      <c r="U23" s="885"/>
      <c r="V23" s="885"/>
      <c r="W23" s="885"/>
      <c r="X23" s="887"/>
      <c r="Y23" s="887"/>
      <c r="Z23" s="887"/>
      <c r="AA23" s="887"/>
      <c r="AB23" s="887"/>
      <c r="AC23" s="889"/>
      <c r="AD23" s="889"/>
      <c r="AE23" s="889"/>
      <c r="AF23" s="889"/>
      <c r="AG23" s="889"/>
      <c r="AH23" s="893"/>
      <c r="AI23" s="893"/>
      <c r="AJ23" s="893"/>
      <c r="AK23" s="893"/>
      <c r="AL23" s="893"/>
      <c r="AM23" s="876"/>
      <c r="AN23" s="876"/>
      <c r="AO23" s="876"/>
      <c r="AP23" s="876"/>
      <c r="AQ23" s="876"/>
      <c r="AR23" s="876"/>
      <c r="AS23" s="876"/>
      <c r="AT23" s="876"/>
      <c r="AU23" s="876"/>
      <c r="AV23" s="876"/>
      <c r="AW23" s="876"/>
      <c r="AX23" s="876"/>
      <c r="AY23" s="876"/>
      <c r="AZ23" s="876"/>
      <c r="BA23" s="876"/>
      <c r="BB23" s="876"/>
      <c r="BC23" s="876"/>
      <c r="BD23" s="876"/>
      <c r="BE23" s="876"/>
      <c r="BF23" s="876"/>
      <c r="BG23" s="876"/>
      <c r="BH23" s="876"/>
      <c r="BI23" s="876"/>
      <c r="BJ23" s="876"/>
      <c r="BK23" s="876"/>
      <c r="BL23" s="876"/>
      <c r="BM23" s="876"/>
      <c r="BN23" s="876"/>
      <c r="BO23" s="876"/>
      <c r="BP23" s="876"/>
      <c r="BQ23" s="876"/>
      <c r="BR23" s="876"/>
      <c r="BS23" s="876"/>
      <c r="BT23" s="876"/>
      <c r="BU23" s="876"/>
      <c r="BV23" s="876"/>
      <c r="BW23" s="876"/>
      <c r="BX23" s="876"/>
      <c r="BY23" s="876"/>
      <c r="BZ23" s="876"/>
      <c r="CA23" s="876"/>
      <c r="CB23" s="876"/>
      <c r="CC23" s="876"/>
      <c r="CD23" s="876"/>
      <c r="CE23" s="876"/>
      <c r="CF23" s="876"/>
      <c r="CG23" s="876"/>
      <c r="CH23" s="876"/>
      <c r="CI23" s="876"/>
      <c r="CJ23" s="876"/>
      <c r="CK23" s="876"/>
      <c r="CL23" s="876"/>
      <c r="CM23" s="876"/>
      <c r="CN23" s="876"/>
      <c r="CO23" s="876"/>
      <c r="CP23" s="876"/>
      <c r="CQ23" s="876"/>
      <c r="CR23" s="876"/>
      <c r="CS23" s="876"/>
      <c r="CT23" s="876"/>
      <c r="CU23" s="876"/>
      <c r="CV23" s="876"/>
      <c r="CW23" s="876"/>
      <c r="CX23" s="876"/>
      <c r="CY23" s="876"/>
    </row>
    <row r="24" spans="1:103" ht="11.25" customHeight="1">
      <c r="A24" s="877"/>
      <c r="B24" s="877"/>
      <c r="C24" s="877"/>
      <c r="D24" s="877"/>
      <c r="E24" s="876"/>
      <c r="F24" s="876"/>
      <c r="G24" s="876"/>
      <c r="H24" s="876"/>
      <c r="I24" s="876"/>
      <c r="J24" s="876"/>
      <c r="K24" s="876"/>
      <c r="L24" s="876"/>
      <c r="M24" s="876"/>
      <c r="N24" s="876"/>
      <c r="O24" s="876"/>
      <c r="P24" s="876"/>
      <c r="Q24" s="876"/>
      <c r="R24" s="876"/>
      <c r="S24" s="885"/>
      <c r="T24" s="885"/>
      <c r="U24" s="885"/>
      <c r="V24" s="885"/>
      <c r="W24" s="885"/>
      <c r="X24" s="887"/>
      <c r="Y24" s="887"/>
      <c r="Z24" s="887"/>
      <c r="AA24" s="887"/>
      <c r="AB24" s="887"/>
      <c r="AC24" s="889" t="s">
        <v>557</v>
      </c>
      <c r="AD24" s="889"/>
      <c r="AE24" s="889"/>
      <c r="AF24" s="889"/>
      <c r="AG24" s="889"/>
      <c r="AH24" s="893">
        <v>302</v>
      </c>
      <c r="AI24" s="893"/>
      <c r="AJ24" s="893"/>
      <c r="AK24" s="893"/>
      <c r="AL24" s="893"/>
      <c r="AM24" s="876">
        <v>355</v>
      </c>
      <c r="AN24" s="876"/>
      <c r="AO24" s="876"/>
      <c r="AP24" s="876"/>
      <c r="AQ24" s="876"/>
      <c r="AR24" s="876"/>
      <c r="AS24" s="876"/>
      <c r="AT24" s="876"/>
      <c r="AU24" s="876"/>
      <c r="AV24" s="876"/>
      <c r="AW24" s="876"/>
      <c r="AX24" s="876"/>
      <c r="AY24" s="876"/>
      <c r="AZ24" s="876"/>
      <c r="BA24" s="876"/>
      <c r="BB24" s="876"/>
      <c r="BC24" s="876"/>
      <c r="BD24" s="876"/>
      <c r="BE24" s="876"/>
      <c r="BF24" s="876"/>
      <c r="BG24" s="876"/>
      <c r="BH24" s="876"/>
      <c r="BI24" s="876"/>
      <c r="BJ24" s="876"/>
      <c r="BK24" s="876"/>
      <c r="BL24" s="876"/>
      <c r="BM24" s="876"/>
      <c r="BN24" s="876"/>
      <c r="BO24" s="876"/>
      <c r="BP24" s="876"/>
      <c r="BQ24" s="876"/>
      <c r="BR24" s="876"/>
      <c r="BS24" s="876"/>
      <c r="BT24" s="876"/>
      <c r="BU24" s="876"/>
      <c r="BV24" s="876"/>
      <c r="BW24" s="876"/>
      <c r="BX24" s="876"/>
      <c r="BY24" s="876"/>
      <c r="BZ24" s="876"/>
      <c r="CA24" s="876"/>
      <c r="CB24" s="876"/>
      <c r="CC24" s="876"/>
      <c r="CD24" s="876"/>
      <c r="CE24" s="876"/>
      <c r="CF24" s="876"/>
      <c r="CG24" s="876"/>
      <c r="CH24" s="876"/>
      <c r="CI24" s="876"/>
      <c r="CJ24" s="876"/>
      <c r="CK24" s="876"/>
      <c r="CL24" s="876"/>
      <c r="CM24" s="876"/>
      <c r="CN24" s="876"/>
      <c r="CO24" s="876"/>
      <c r="CP24" s="876"/>
      <c r="CQ24" s="876"/>
      <c r="CR24" s="876"/>
      <c r="CS24" s="876"/>
      <c r="CT24" s="876"/>
      <c r="CU24" s="876"/>
      <c r="CV24" s="876"/>
      <c r="CW24" s="876"/>
      <c r="CX24" s="876"/>
      <c r="CY24" s="876"/>
    </row>
    <row r="25" spans="1:103" ht="11.25" customHeight="1">
      <c r="A25" s="877"/>
      <c r="B25" s="877"/>
      <c r="C25" s="877"/>
      <c r="D25" s="877"/>
      <c r="E25" s="876"/>
      <c r="F25" s="876"/>
      <c r="G25" s="876"/>
      <c r="H25" s="876"/>
      <c r="I25" s="876"/>
      <c r="J25" s="876"/>
      <c r="K25" s="876"/>
      <c r="L25" s="876"/>
      <c r="M25" s="876"/>
      <c r="N25" s="876"/>
      <c r="O25" s="876"/>
      <c r="P25" s="876"/>
      <c r="Q25" s="876"/>
      <c r="R25" s="876"/>
      <c r="S25" s="885"/>
      <c r="T25" s="885"/>
      <c r="U25" s="885"/>
      <c r="V25" s="885"/>
      <c r="W25" s="885"/>
      <c r="X25" s="887"/>
      <c r="Y25" s="887"/>
      <c r="Z25" s="887"/>
      <c r="AA25" s="887"/>
      <c r="AB25" s="887"/>
      <c r="AC25" s="889"/>
      <c r="AD25" s="889"/>
      <c r="AE25" s="889"/>
      <c r="AF25" s="889"/>
      <c r="AG25" s="889"/>
      <c r="AH25" s="893"/>
      <c r="AI25" s="893"/>
      <c r="AJ25" s="893"/>
      <c r="AK25" s="893"/>
      <c r="AL25" s="893"/>
      <c r="AM25" s="876"/>
      <c r="AN25" s="876"/>
      <c r="AO25" s="876"/>
      <c r="AP25" s="876"/>
      <c r="AQ25" s="876"/>
      <c r="AR25" s="876"/>
      <c r="AS25" s="876"/>
      <c r="AT25" s="876"/>
      <c r="AU25" s="876"/>
      <c r="AV25" s="876"/>
      <c r="AW25" s="876"/>
      <c r="AX25" s="876"/>
      <c r="AY25" s="876"/>
      <c r="AZ25" s="876"/>
      <c r="BA25" s="876"/>
      <c r="BB25" s="876"/>
      <c r="BC25" s="876"/>
      <c r="BD25" s="876"/>
      <c r="BE25" s="876"/>
      <c r="BF25" s="876"/>
      <c r="BG25" s="876"/>
      <c r="BH25" s="876"/>
      <c r="BI25" s="876"/>
      <c r="BJ25" s="876"/>
      <c r="BK25" s="876"/>
      <c r="BL25" s="876"/>
      <c r="BM25" s="876"/>
      <c r="BN25" s="876"/>
      <c r="BO25" s="876"/>
      <c r="BP25" s="876"/>
      <c r="BQ25" s="876"/>
      <c r="BR25" s="876"/>
      <c r="BS25" s="876"/>
      <c r="BT25" s="876"/>
      <c r="BU25" s="876"/>
      <c r="BV25" s="876"/>
      <c r="BW25" s="876"/>
      <c r="BX25" s="876"/>
      <c r="BY25" s="876"/>
      <c r="BZ25" s="876"/>
      <c r="CA25" s="876"/>
      <c r="CB25" s="876"/>
      <c r="CC25" s="876"/>
      <c r="CD25" s="876"/>
      <c r="CE25" s="876"/>
      <c r="CF25" s="876"/>
      <c r="CG25" s="876"/>
      <c r="CH25" s="876"/>
      <c r="CI25" s="876"/>
      <c r="CJ25" s="876"/>
      <c r="CK25" s="876"/>
      <c r="CL25" s="876"/>
      <c r="CM25" s="876"/>
      <c r="CN25" s="876"/>
      <c r="CO25" s="876"/>
      <c r="CP25" s="876"/>
      <c r="CQ25" s="876"/>
      <c r="CR25" s="876"/>
      <c r="CS25" s="876"/>
      <c r="CT25" s="876"/>
      <c r="CU25" s="876"/>
      <c r="CV25" s="876"/>
      <c r="CW25" s="876"/>
      <c r="CX25" s="876"/>
      <c r="CY25" s="876"/>
    </row>
    <row r="26" spans="1:103" ht="11.25" customHeight="1">
      <c r="A26" s="877"/>
      <c r="B26" s="877"/>
      <c r="C26" s="877"/>
      <c r="D26" s="877"/>
      <c r="E26" s="876"/>
      <c r="F26" s="876"/>
      <c r="G26" s="876"/>
      <c r="H26" s="876"/>
      <c r="I26" s="876"/>
      <c r="J26" s="876"/>
      <c r="K26" s="876"/>
      <c r="L26" s="876"/>
      <c r="M26" s="876"/>
      <c r="N26" s="876"/>
      <c r="O26" s="876"/>
      <c r="P26" s="876"/>
      <c r="Q26" s="876"/>
      <c r="R26" s="876"/>
      <c r="S26" s="885"/>
      <c r="T26" s="885"/>
      <c r="U26" s="885"/>
      <c r="V26" s="885"/>
      <c r="W26" s="885"/>
      <c r="X26" s="887"/>
      <c r="Y26" s="887"/>
      <c r="Z26" s="887"/>
      <c r="AA26" s="887"/>
      <c r="AB26" s="887"/>
      <c r="AC26" s="889"/>
      <c r="AD26" s="889"/>
      <c r="AE26" s="889"/>
      <c r="AF26" s="889"/>
      <c r="AG26" s="889"/>
      <c r="AH26" s="893"/>
      <c r="AI26" s="893"/>
      <c r="AJ26" s="893"/>
      <c r="AK26" s="893"/>
      <c r="AL26" s="893"/>
      <c r="AM26" s="876"/>
      <c r="AN26" s="876"/>
      <c r="AO26" s="876"/>
      <c r="AP26" s="876"/>
      <c r="AQ26" s="876"/>
      <c r="AR26" s="876"/>
      <c r="AS26" s="876"/>
      <c r="AT26" s="876"/>
      <c r="AU26" s="876"/>
      <c r="AV26" s="876"/>
      <c r="AW26" s="876"/>
      <c r="AX26" s="876"/>
      <c r="AY26" s="876"/>
      <c r="AZ26" s="876"/>
      <c r="BA26" s="876"/>
      <c r="BB26" s="876"/>
      <c r="BC26" s="876"/>
      <c r="BD26" s="876"/>
      <c r="BE26" s="876"/>
      <c r="BF26" s="876"/>
      <c r="BG26" s="876"/>
      <c r="BH26" s="876"/>
      <c r="BI26" s="876"/>
      <c r="BJ26" s="876"/>
      <c r="BK26" s="876"/>
      <c r="BL26" s="876"/>
      <c r="BM26" s="876"/>
      <c r="BN26" s="876"/>
      <c r="BO26" s="876"/>
      <c r="BP26" s="876"/>
      <c r="BQ26" s="876"/>
      <c r="BR26" s="876"/>
      <c r="BS26" s="876"/>
      <c r="BT26" s="876"/>
      <c r="BU26" s="876"/>
      <c r="BV26" s="876"/>
      <c r="BW26" s="876"/>
      <c r="BX26" s="876"/>
      <c r="BY26" s="876"/>
      <c r="BZ26" s="876"/>
      <c r="CA26" s="876"/>
      <c r="CB26" s="876"/>
      <c r="CC26" s="876"/>
      <c r="CD26" s="876"/>
      <c r="CE26" s="876"/>
      <c r="CF26" s="876"/>
      <c r="CG26" s="876"/>
      <c r="CH26" s="876"/>
      <c r="CI26" s="876"/>
      <c r="CJ26" s="876"/>
      <c r="CK26" s="876"/>
      <c r="CL26" s="876"/>
      <c r="CM26" s="876"/>
      <c r="CN26" s="876"/>
      <c r="CO26" s="876"/>
      <c r="CP26" s="876"/>
      <c r="CQ26" s="876"/>
      <c r="CR26" s="876"/>
      <c r="CS26" s="876"/>
      <c r="CT26" s="876"/>
      <c r="CU26" s="876"/>
      <c r="CV26" s="876"/>
      <c r="CW26" s="876"/>
      <c r="CX26" s="876"/>
      <c r="CY26" s="876"/>
    </row>
    <row r="27" spans="1:103" ht="11.25" customHeight="1">
      <c r="A27" s="877"/>
      <c r="B27" s="877"/>
      <c r="C27" s="877"/>
      <c r="D27" s="877"/>
      <c r="E27" s="876"/>
      <c r="F27" s="876"/>
      <c r="G27" s="876"/>
      <c r="H27" s="876"/>
      <c r="I27" s="876"/>
      <c r="J27" s="876"/>
      <c r="K27" s="876"/>
      <c r="L27" s="876"/>
      <c r="M27" s="876"/>
      <c r="N27" s="876"/>
      <c r="O27" s="876"/>
      <c r="P27" s="876"/>
      <c r="Q27" s="876"/>
      <c r="R27" s="876"/>
      <c r="S27" s="885"/>
      <c r="T27" s="885"/>
      <c r="U27" s="885"/>
      <c r="V27" s="885"/>
      <c r="W27" s="885"/>
      <c r="X27" s="887"/>
      <c r="Y27" s="887"/>
      <c r="Z27" s="887"/>
      <c r="AA27" s="887"/>
      <c r="AB27" s="887"/>
      <c r="AC27" s="890" t="s">
        <v>187</v>
      </c>
      <c r="AD27" s="890"/>
      <c r="AE27" s="890"/>
      <c r="AF27" s="890"/>
      <c r="AG27" s="890"/>
      <c r="AH27" s="894">
        <f>AH24-AH21</f>
        <v>2</v>
      </c>
      <c r="AI27" s="894"/>
      <c r="AJ27" s="894"/>
      <c r="AK27" s="894"/>
      <c r="AL27" s="894"/>
      <c r="AM27" s="895">
        <f>AM24-AM21</f>
        <v>5</v>
      </c>
      <c r="AN27" s="895"/>
      <c r="AO27" s="895"/>
      <c r="AP27" s="895"/>
      <c r="AQ27" s="895"/>
      <c r="AR27" s="895">
        <f>AR24-AR21</f>
        <v>0</v>
      </c>
      <c r="AS27" s="895"/>
      <c r="AT27" s="895"/>
      <c r="AU27" s="895"/>
      <c r="AV27" s="895"/>
      <c r="AW27" s="895">
        <f>AW24-AW21</f>
        <v>0</v>
      </c>
      <c r="AX27" s="895"/>
      <c r="AY27" s="895"/>
      <c r="AZ27" s="895"/>
      <c r="BA27" s="895"/>
      <c r="BB27" s="895">
        <f>BB24-BB21</f>
        <v>0</v>
      </c>
      <c r="BC27" s="895"/>
      <c r="BD27" s="895"/>
      <c r="BE27" s="895"/>
      <c r="BF27" s="895"/>
      <c r="BG27" s="895">
        <f>BG24-BG21</f>
        <v>0</v>
      </c>
      <c r="BH27" s="895"/>
      <c r="BI27" s="895"/>
      <c r="BJ27" s="895"/>
      <c r="BK27" s="895"/>
      <c r="BL27" s="895">
        <f>BL24-BL21</f>
        <v>0</v>
      </c>
      <c r="BM27" s="895"/>
      <c r="BN27" s="895"/>
      <c r="BO27" s="895"/>
      <c r="BP27" s="895"/>
      <c r="BQ27" s="895">
        <f>BQ24-BQ21</f>
        <v>0</v>
      </c>
      <c r="BR27" s="895"/>
      <c r="BS27" s="895"/>
      <c r="BT27" s="895"/>
      <c r="BU27" s="895"/>
      <c r="BV27" s="895">
        <f>BV24-BV21</f>
        <v>0</v>
      </c>
      <c r="BW27" s="895"/>
      <c r="BX27" s="895"/>
      <c r="BY27" s="895"/>
      <c r="BZ27" s="895"/>
      <c r="CA27" s="895">
        <f>CA24-CA21</f>
        <v>0</v>
      </c>
      <c r="CB27" s="895"/>
      <c r="CC27" s="895"/>
      <c r="CD27" s="895"/>
      <c r="CE27" s="895"/>
      <c r="CF27" s="895">
        <f>CF24-CF21</f>
        <v>0</v>
      </c>
      <c r="CG27" s="895"/>
      <c r="CH27" s="895"/>
      <c r="CI27" s="895"/>
      <c r="CJ27" s="895"/>
      <c r="CK27" s="895">
        <f>CK24-CK21</f>
        <v>0</v>
      </c>
      <c r="CL27" s="895"/>
      <c r="CM27" s="895"/>
      <c r="CN27" s="895"/>
      <c r="CO27" s="895"/>
      <c r="CP27" s="895">
        <f>CP24-CP21</f>
        <v>0</v>
      </c>
      <c r="CQ27" s="895"/>
      <c r="CR27" s="895"/>
      <c r="CS27" s="895"/>
      <c r="CT27" s="895"/>
      <c r="CU27" s="895">
        <f>CU24-CU21</f>
        <v>0</v>
      </c>
      <c r="CV27" s="895"/>
      <c r="CW27" s="895"/>
      <c r="CX27" s="895"/>
      <c r="CY27" s="895"/>
    </row>
    <row r="28" spans="1:103" ht="11.25" customHeight="1">
      <c r="A28" s="877"/>
      <c r="B28" s="877"/>
      <c r="C28" s="877"/>
      <c r="D28" s="877"/>
      <c r="E28" s="876"/>
      <c r="F28" s="876"/>
      <c r="G28" s="876"/>
      <c r="H28" s="876"/>
      <c r="I28" s="876"/>
      <c r="J28" s="876"/>
      <c r="K28" s="876"/>
      <c r="L28" s="876"/>
      <c r="M28" s="876"/>
      <c r="N28" s="876"/>
      <c r="O28" s="876"/>
      <c r="P28" s="876"/>
      <c r="Q28" s="876"/>
      <c r="R28" s="876"/>
      <c r="S28" s="885"/>
      <c r="T28" s="885"/>
      <c r="U28" s="885"/>
      <c r="V28" s="885"/>
      <c r="W28" s="885"/>
      <c r="X28" s="887"/>
      <c r="Y28" s="887"/>
      <c r="Z28" s="887"/>
      <c r="AA28" s="887"/>
      <c r="AB28" s="887"/>
      <c r="AC28" s="890"/>
      <c r="AD28" s="890"/>
      <c r="AE28" s="890"/>
      <c r="AF28" s="890"/>
      <c r="AG28" s="890"/>
      <c r="AH28" s="894"/>
      <c r="AI28" s="894"/>
      <c r="AJ28" s="894"/>
      <c r="AK28" s="894"/>
      <c r="AL28" s="894"/>
      <c r="AM28" s="895"/>
      <c r="AN28" s="895"/>
      <c r="AO28" s="895"/>
      <c r="AP28" s="895"/>
      <c r="AQ28" s="895"/>
      <c r="AR28" s="895"/>
      <c r="AS28" s="895"/>
      <c r="AT28" s="895"/>
      <c r="AU28" s="895"/>
      <c r="AV28" s="895"/>
      <c r="AW28" s="895"/>
      <c r="AX28" s="895"/>
      <c r="AY28" s="895"/>
      <c r="AZ28" s="895"/>
      <c r="BA28" s="895"/>
      <c r="BB28" s="895"/>
      <c r="BC28" s="895"/>
      <c r="BD28" s="895"/>
      <c r="BE28" s="895"/>
      <c r="BF28" s="895"/>
      <c r="BG28" s="895"/>
      <c r="BH28" s="895"/>
      <c r="BI28" s="895"/>
      <c r="BJ28" s="895"/>
      <c r="BK28" s="895"/>
      <c r="BL28" s="895"/>
      <c r="BM28" s="895"/>
      <c r="BN28" s="895"/>
      <c r="BO28" s="895"/>
      <c r="BP28" s="895"/>
      <c r="BQ28" s="895"/>
      <c r="BR28" s="895"/>
      <c r="BS28" s="895"/>
      <c r="BT28" s="895"/>
      <c r="BU28" s="895"/>
      <c r="BV28" s="895"/>
      <c r="BW28" s="895"/>
      <c r="BX28" s="895"/>
      <c r="BY28" s="895"/>
      <c r="BZ28" s="895"/>
      <c r="CA28" s="895"/>
      <c r="CB28" s="895"/>
      <c r="CC28" s="895"/>
      <c r="CD28" s="895"/>
      <c r="CE28" s="895"/>
      <c r="CF28" s="895"/>
      <c r="CG28" s="895"/>
      <c r="CH28" s="895"/>
      <c r="CI28" s="895"/>
      <c r="CJ28" s="895"/>
      <c r="CK28" s="895"/>
      <c r="CL28" s="895"/>
      <c r="CM28" s="895"/>
      <c r="CN28" s="895"/>
      <c r="CO28" s="895"/>
      <c r="CP28" s="895"/>
      <c r="CQ28" s="895"/>
      <c r="CR28" s="895"/>
      <c r="CS28" s="895"/>
      <c r="CT28" s="895"/>
      <c r="CU28" s="895"/>
      <c r="CV28" s="895"/>
      <c r="CW28" s="895"/>
      <c r="CX28" s="895"/>
      <c r="CY28" s="895"/>
    </row>
    <row r="29" spans="1:103" ht="11.25" customHeight="1">
      <c r="A29" s="877"/>
      <c r="B29" s="877"/>
      <c r="C29" s="877"/>
      <c r="D29" s="877"/>
      <c r="E29" s="876"/>
      <c r="F29" s="876"/>
      <c r="G29" s="876"/>
      <c r="H29" s="876"/>
      <c r="I29" s="876"/>
      <c r="J29" s="876"/>
      <c r="K29" s="876"/>
      <c r="L29" s="876"/>
      <c r="M29" s="876"/>
      <c r="N29" s="876"/>
      <c r="O29" s="876"/>
      <c r="P29" s="876"/>
      <c r="Q29" s="876"/>
      <c r="R29" s="876"/>
      <c r="S29" s="885"/>
      <c r="T29" s="885"/>
      <c r="U29" s="885"/>
      <c r="V29" s="885"/>
      <c r="W29" s="885"/>
      <c r="X29" s="887"/>
      <c r="Y29" s="887"/>
      <c r="Z29" s="887"/>
      <c r="AA29" s="887"/>
      <c r="AB29" s="887"/>
      <c r="AC29" s="890"/>
      <c r="AD29" s="890"/>
      <c r="AE29" s="890"/>
      <c r="AF29" s="890"/>
      <c r="AG29" s="890"/>
      <c r="AH29" s="894"/>
      <c r="AI29" s="894"/>
      <c r="AJ29" s="894"/>
      <c r="AK29" s="894"/>
      <c r="AL29" s="894"/>
      <c r="AM29" s="895"/>
      <c r="AN29" s="895"/>
      <c r="AO29" s="895"/>
      <c r="AP29" s="895"/>
      <c r="AQ29" s="895"/>
      <c r="AR29" s="895"/>
      <c r="AS29" s="895"/>
      <c r="AT29" s="895"/>
      <c r="AU29" s="895"/>
      <c r="AV29" s="895"/>
      <c r="AW29" s="895"/>
      <c r="AX29" s="895"/>
      <c r="AY29" s="895"/>
      <c r="AZ29" s="895"/>
      <c r="BA29" s="895"/>
      <c r="BB29" s="895"/>
      <c r="BC29" s="895"/>
      <c r="BD29" s="895"/>
      <c r="BE29" s="895"/>
      <c r="BF29" s="895"/>
      <c r="BG29" s="895"/>
      <c r="BH29" s="895"/>
      <c r="BI29" s="895"/>
      <c r="BJ29" s="895"/>
      <c r="BK29" s="895"/>
      <c r="BL29" s="895"/>
      <c r="BM29" s="895"/>
      <c r="BN29" s="895"/>
      <c r="BO29" s="895"/>
      <c r="BP29" s="895"/>
      <c r="BQ29" s="895"/>
      <c r="BR29" s="895"/>
      <c r="BS29" s="895"/>
      <c r="BT29" s="895"/>
      <c r="BU29" s="895"/>
      <c r="BV29" s="895"/>
      <c r="BW29" s="895"/>
      <c r="BX29" s="895"/>
      <c r="BY29" s="895"/>
      <c r="BZ29" s="895"/>
      <c r="CA29" s="895"/>
      <c r="CB29" s="895"/>
      <c r="CC29" s="895"/>
      <c r="CD29" s="895"/>
      <c r="CE29" s="895"/>
      <c r="CF29" s="895"/>
      <c r="CG29" s="895"/>
      <c r="CH29" s="895"/>
      <c r="CI29" s="895"/>
      <c r="CJ29" s="895"/>
      <c r="CK29" s="895"/>
      <c r="CL29" s="895"/>
      <c r="CM29" s="895"/>
      <c r="CN29" s="895"/>
      <c r="CO29" s="895"/>
      <c r="CP29" s="895"/>
      <c r="CQ29" s="895"/>
      <c r="CR29" s="895"/>
      <c r="CS29" s="895"/>
      <c r="CT29" s="895"/>
      <c r="CU29" s="895"/>
      <c r="CV29" s="895"/>
      <c r="CW29" s="895"/>
      <c r="CX29" s="895"/>
      <c r="CY29" s="895"/>
    </row>
    <row r="30" spans="1:103" ht="11.25" customHeight="1">
      <c r="A30" s="877"/>
      <c r="B30" s="877"/>
      <c r="C30" s="877"/>
      <c r="D30" s="877"/>
      <c r="E30" s="876"/>
      <c r="F30" s="876"/>
      <c r="G30" s="876"/>
      <c r="H30" s="876"/>
      <c r="I30" s="876"/>
      <c r="J30" s="876"/>
      <c r="K30" s="876"/>
      <c r="L30" s="876"/>
      <c r="M30" s="876"/>
      <c r="N30" s="876"/>
      <c r="O30" s="876"/>
      <c r="P30" s="876"/>
      <c r="Q30" s="876"/>
      <c r="R30" s="876"/>
      <c r="S30" s="885"/>
      <c r="T30" s="885"/>
      <c r="U30" s="885"/>
      <c r="V30" s="885"/>
      <c r="W30" s="885"/>
      <c r="X30" s="887"/>
      <c r="Y30" s="887"/>
      <c r="Z30" s="887"/>
      <c r="AA30" s="887"/>
      <c r="AB30" s="887"/>
      <c r="AC30" s="889" t="s">
        <v>556</v>
      </c>
      <c r="AD30" s="889"/>
      <c r="AE30" s="889"/>
      <c r="AF30" s="889"/>
      <c r="AG30" s="889"/>
      <c r="AH30" s="893"/>
      <c r="AI30" s="893"/>
      <c r="AJ30" s="893"/>
      <c r="AK30" s="893"/>
      <c r="AL30" s="893"/>
      <c r="AM30" s="876"/>
      <c r="AN30" s="876"/>
      <c r="AO30" s="876"/>
      <c r="AP30" s="876"/>
      <c r="AQ30" s="876"/>
      <c r="AR30" s="876"/>
      <c r="AS30" s="876"/>
      <c r="AT30" s="876"/>
      <c r="AU30" s="876"/>
      <c r="AV30" s="876"/>
      <c r="AW30" s="876"/>
      <c r="AX30" s="876"/>
      <c r="AY30" s="876"/>
      <c r="AZ30" s="876"/>
      <c r="BA30" s="876"/>
      <c r="BB30" s="876"/>
      <c r="BC30" s="876"/>
      <c r="BD30" s="876"/>
      <c r="BE30" s="876"/>
      <c r="BF30" s="876"/>
      <c r="BG30" s="876"/>
      <c r="BH30" s="876"/>
      <c r="BI30" s="876"/>
      <c r="BJ30" s="876"/>
      <c r="BK30" s="876"/>
      <c r="BL30" s="876"/>
      <c r="BM30" s="876"/>
      <c r="BN30" s="876"/>
      <c r="BO30" s="876"/>
      <c r="BP30" s="876"/>
      <c r="BQ30" s="876"/>
      <c r="BR30" s="876"/>
      <c r="BS30" s="876"/>
      <c r="BT30" s="876"/>
      <c r="BU30" s="876"/>
      <c r="BV30" s="876"/>
      <c r="BW30" s="876"/>
      <c r="BX30" s="876"/>
      <c r="BY30" s="876"/>
      <c r="BZ30" s="876"/>
      <c r="CA30" s="876"/>
      <c r="CB30" s="876"/>
      <c r="CC30" s="876"/>
      <c r="CD30" s="876"/>
      <c r="CE30" s="876"/>
      <c r="CF30" s="876"/>
      <c r="CG30" s="876"/>
      <c r="CH30" s="876"/>
      <c r="CI30" s="876"/>
      <c r="CJ30" s="876"/>
      <c r="CK30" s="876"/>
      <c r="CL30" s="876"/>
      <c r="CM30" s="876"/>
      <c r="CN30" s="876"/>
      <c r="CO30" s="876"/>
      <c r="CP30" s="876"/>
      <c r="CQ30" s="876"/>
      <c r="CR30" s="876"/>
      <c r="CS30" s="876"/>
      <c r="CT30" s="876"/>
      <c r="CU30" s="876"/>
      <c r="CV30" s="876"/>
      <c r="CW30" s="876"/>
      <c r="CX30" s="876"/>
      <c r="CY30" s="876"/>
    </row>
    <row r="31" spans="1:103" ht="11.25" customHeight="1">
      <c r="A31" s="877"/>
      <c r="B31" s="877"/>
      <c r="C31" s="877"/>
      <c r="D31" s="877"/>
      <c r="E31" s="876"/>
      <c r="F31" s="876"/>
      <c r="G31" s="876"/>
      <c r="H31" s="876"/>
      <c r="I31" s="876"/>
      <c r="J31" s="876"/>
      <c r="K31" s="876"/>
      <c r="L31" s="876"/>
      <c r="M31" s="876"/>
      <c r="N31" s="876"/>
      <c r="O31" s="876"/>
      <c r="P31" s="876"/>
      <c r="Q31" s="876"/>
      <c r="R31" s="876"/>
      <c r="S31" s="885"/>
      <c r="T31" s="885"/>
      <c r="U31" s="885"/>
      <c r="V31" s="885"/>
      <c r="W31" s="885"/>
      <c r="X31" s="887"/>
      <c r="Y31" s="887"/>
      <c r="Z31" s="887"/>
      <c r="AA31" s="887"/>
      <c r="AB31" s="887"/>
      <c r="AC31" s="889"/>
      <c r="AD31" s="889"/>
      <c r="AE31" s="889"/>
      <c r="AF31" s="889"/>
      <c r="AG31" s="889"/>
      <c r="AH31" s="893"/>
      <c r="AI31" s="893"/>
      <c r="AJ31" s="893"/>
      <c r="AK31" s="893"/>
      <c r="AL31" s="893"/>
      <c r="AM31" s="876"/>
      <c r="AN31" s="876"/>
      <c r="AO31" s="876"/>
      <c r="AP31" s="876"/>
      <c r="AQ31" s="876"/>
      <c r="AR31" s="876"/>
      <c r="AS31" s="876"/>
      <c r="AT31" s="876"/>
      <c r="AU31" s="876"/>
      <c r="AV31" s="876"/>
      <c r="AW31" s="876"/>
      <c r="AX31" s="876"/>
      <c r="AY31" s="876"/>
      <c r="AZ31" s="876"/>
      <c r="BA31" s="876"/>
      <c r="BB31" s="876"/>
      <c r="BC31" s="876"/>
      <c r="BD31" s="876"/>
      <c r="BE31" s="876"/>
      <c r="BF31" s="876"/>
      <c r="BG31" s="876"/>
      <c r="BH31" s="876"/>
      <c r="BI31" s="876"/>
      <c r="BJ31" s="876"/>
      <c r="BK31" s="876"/>
      <c r="BL31" s="876"/>
      <c r="BM31" s="876"/>
      <c r="BN31" s="876"/>
      <c r="BO31" s="876"/>
      <c r="BP31" s="876"/>
      <c r="BQ31" s="876"/>
      <c r="BR31" s="876"/>
      <c r="BS31" s="876"/>
      <c r="BT31" s="876"/>
      <c r="BU31" s="876"/>
      <c r="BV31" s="876"/>
      <c r="BW31" s="876"/>
      <c r="BX31" s="876"/>
      <c r="BY31" s="876"/>
      <c r="BZ31" s="876"/>
      <c r="CA31" s="876"/>
      <c r="CB31" s="876"/>
      <c r="CC31" s="876"/>
      <c r="CD31" s="876"/>
      <c r="CE31" s="876"/>
      <c r="CF31" s="876"/>
      <c r="CG31" s="876"/>
      <c r="CH31" s="876"/>
      <c r="CI31" s="876"/>
      <c r="CJ31" s="876"/>
      <c r="CK31" s="876"/>
      <c r="CL31" s="876"/>
      <c r="CM31" s="876"/>
      <c r="CN31" s="876"/>
      <c r="CO31" s="876"/>
      <c r="CP31" s="876"/>
      <c r="CQ31" s="876"/>
      <c r="CR31" s="876"/>
      <c r="CS31" s="876"/>
      <c r="CT31" s="876"/>
      <c r="CU31" s="876"/>
      <c r="CV31" s="876"/>
      <c r="CW31" s="876"/>
      <c r="CX31" s="876"/>
      <c r="CY31" s="876"/>
    </row>
    <row r="32" spans="1:103" ht="11.25" customHeight="1">
      <c r="A32" s="877"/>
      <c r="B32" s="877"/>
      <c r="C32" s="877"/>
      <c r="D32" s="877"/>
      <c r="E32" s="876"/>
      <c r="F32" s="876"/>
      <c r="G32" s="876"/>
      <c r="H32" s="876"/>
      <c r="I32" s="876"/>
      <c r="J32" s="876"/>
      <c r="K32" s="876"/>
      <c r="L32" s="876"/>
      <c r="M32" s="876"/>
      <c r="N32" s="876"/>
      <c r="O32" s="876"/>
      <c r="P32" s="876"/>
      <c r="Q32" s="876"/>
      <c r="R32" s="876"/>
      <c r="S32" s="885"/>
      <c r="T32" s="885"/>
      <c r="U32" s="885"/>
      <c r="V32" s="885"/>
      <c r="W32" s="885"/>
      <c r="X32" s="887"/>
      <c r="Y32" s="887"/>
      <c r="Z32" s="887"/>
      <c r="AA32" s="887"/>
      <c r="AB32" s="887"/>
      <c r="AC32" s="889"/>
      <c r="AD32" s="889"/>
      <c r="AE32" s="889"/>
      <c r="AF32" s="889"/>
      <c r="AG32" s="889"/>
      <c r="AH32" s="893"/>
      <c r="AI32" s="893"/>
      <c r="AJ32" s="893"/>
      <c r="AK32" s="893"/>
      <c r="AL32" s="893"/>
      <c r="AM32" s="876"/>
      <c r="AN32" s="876"/>
      <c r="AO32" s="876"/>
      <c r="AP32" s="876"/>
      <c r="AQ32" s="876"/>
      <c r="AR32" s="876"/>
      <c r="AS32" s="876"/>
      <c r="AT32" s="876"/>
      <c r="AU32" s="876"/>
      <c r="AV32" s="876"/>
      <c r="AW32" s="876"/>
      <c r="AX32" s="876"/>
      <c r="AY32" s="876"/>
      <c r="AZ32" s="876"/>
      <c r="BA32" s="876"/>
      <c r="BB32" s="876"/>
      <c r="BC32" s="876"/>
      <c r="BD32" s="876"/>
      <c r="BE32" s="876"/>
      <c r="BF32" s="876"/>
      <c r="BG32" s="876"/>
      <c r="BH32" s="876"/>
      <c r="BI32" s="876"/>
      <c r="BJ32" s="876"/>
      <c r="BK32" s="876"/>
      <c r="BL32" s="876"/>
      <c r="BM32" s="876"/>
      <c r="BN32" s="876"/>
      <c r="BO32" s="876"/>
      <c r="BP32" s="876"/>
      <c r="BQ32" s="876"/>
      <c r="BR32" s="876"/>
      <c r="BS32" s="876"/>
      <c r="BT32" s="876"/>
      <c r="BU32" s="876"/>
      <c r="BV32" s="876"/>
      <c r="BW32" s="876"/>
      <c r="BX32" s="876"/>
      <c r="BY32" s="876"/>
      <c r="BZ32" s="876"/>
      <c r="CA32" s="876"/>
      <c r="CB32" s="876"/>
      <c r="CC32" s="876"/>
      <c r="CD32" s="876"/>
      <c r="CE32" s="876"/>
      <c r="CF32" s="876"/>
      <c r="CG32" s="876"/>
      <c r="CH32" s="876"/>
      <c r="CI32" s="876"/>
      <c r="CJ32" s="876"/>
      <c r="CK32" s="876"/>
      <c r="CL32" s="876"/>
      <c r="CM32" s="876"/>
      <c r="CN32" s="876"/>
      <c r="CO32" s="876"/>
      <c r="CP32" s="876"/>
      <c r="CQ32" s="876"/>
      <c r="CR32" s="876"/>
      <c r="CS32" s="876"/>
      <c r="CT32" s="876"/>
      <c r="CU32" s="876"/>
      <c r="CV32" s="876"/>
      <c r="CW32" s="876"/>
      <c r="CX32" s="876"/>
      <c r="CY32" s="876"/>
    </row>
    <row r="33" spans="1:103" ht="11.25" customHeight="1">
      <c r="A33" s="877"/>
      <c r="B33" s="877"/>
      <c r="C33" s="877"/>
      <c r="D33" s="877"/>
      <c r="E33" s="876"/>
      <c r="F33" s="876"/>
      <c r="G33" s="876"/>
      <c r="H33" s="876"/>
      <c r="I33" s="876"/>
      <c r="J33" s="876"/>
      <c r="K33" s="876"/>
      <c r="L33" s="876"/>
      <c r="M33" s="876"/>
      <c r="N33" s="876"/>
      <c r="O33" s="876"/>
      <c r="P33" s="876"/>
      <c r="Q33" s="876"/>
      <c r="R33" s="876"/>
      <c r="S33" s="885"/>
      <c r="T33" s="885"/>
      <c r="U33" s="885"/>
      <c r="V33" s="885"/>
      <c r="W33" s="885"/>
      <c r="X33" s="887"/>
      <c r="Y33" s="887"/>
      <c r="Z33" s="887"/>
      <c r="AA33" s="887"/>
      <c r="AB33" s="887"/>
      <c r="AC33" s="889" t="s">
        <v>557</v>
      </c>
      <c r="AD33" s="889"/>
      <c r="AE33" s="889"/>
      <c r="AF33" s="889"/>
      <c r="AG33" s="889"/>
      <c r="AH33" s="893"/>
      <c r="AI33" s="893"/>
      <c r="AJ33" s="893"/>
      <c r="AK33" s="893"/>
      <c r="AL33" s="893"/>
      <c r="AM33" s="876"/>
      <c r="AN33" s="876"/>
      <c r="AO33" s="876"/>
      <c r="AP33" s="876"/>
      <c r="AQ33" s="876"/>
      <c r="AR33" s="876"/>
      <c r="AS33" s="876"/>
      <c r="AT33" s="876"/>
      <c r="AU33" s="876"/>
      <c r="AV33" s="876"/>
      <c r="AW33" s="876"/>
      <c r="AX33" s="876"/>
      <c r="AY33" s="876"/>
      <c r="AZ33" s="876"/>
      <c r="BA33" s="876"/>
      <c r="BB33" s="876"/>
      <c r="BC33" s="876"/>
      <c r="BD33" s="876"/>
      <c r="BE33" s="876"/>
      <c r="BF33" s="876"/>
      <c r="BG33" s="876"/>
      <c r="BH33" s="876"/>
      <c r="BI33" s="876"/>
      <c r="BJ33" s="876"/>
      <c r="BK33" s="876"/>
      <c r="BL33" s="876"/>
      <c r="BM33" s="876"/>
      <c r="BN33" s="876"/>
      <c r="BO33" s="876"/>
      <c r="BP33" s="876"/>
      <c r="BQ33" s="876"/>
      <c r="BR33" s="876"/>
      <c r="BS33" s="876"/>
      <c r="BT33" s="876"/>
      <c r="BU33" s="876"/>
      <c r="BV33" s="876"/>
      <c r="BW33" s="876"/>
      <c r="BX33" s="876"/>
      <c r="BY33" s="876"/>
      <c r="BZ33" s="876"/>
      <c r="CA33" s="876"/>
      <c r="CB33" s="876"/>
      <c r="CC33" s="876"/>
      <c r="CD33" s="876"/>
      <c r="CE33" s="876"/>
      <c r="CF33" s="876"/>
      <c r="CG33" s="876"/>
      <c r="CH33" s="876"/>
      <c r="CI33" s="876"/>
      <c r="CJ33" s="876"/>
      <c r="CK33" s="876"/>
      <c r="CL33" s="876"/>
      <c r="CM33" s="876"/>
      <c r="CN33" s="876"/>
      <c r="CO33" s="876"/>
      <c r="CP33" s="876"/>
      <c r="CQ33" s="876"/>
      <c r="CR33" s="876"/>
      <c r="CS33" s="876"/>
      <c r="CT33" s="876"/>
      <c r="CU33" s="876"/>
      <c r="CV33" s="876"/>
      <c r="CW33" s="876"/>
      <c r="CX33" s="876"/>
      <c r="CY33" s="876"/>
    </row>
    <row r="34" spans="1:103" ht="11.25" customHeight="1">
      <c r="A34" s="877"/>
      <c r="B34" s="877"/>
      <c r="C34" s="877"/>
      <c r="D34" s="877"/>
      <c r="E34" s="876"/>
      <c r="F34" s="876"/>
      <c r="G34" s="876"/>
      <c r="H34" s="876"/>
      <c r="I34" s="876"/>
      <c r="J34" s="876"/>
      <c r="K34" s="876"/>
      <c r="L34" s="876"/>
      <c r="M34" s="876"/>
      <c r="N34" s="876"/>
      <c r="O34" s="876"/>
      <c r="P34" s="876"/>
      <c r="Q34" s="876"/>
      <c r="R34" s="876"/>
      <c r="S34" s="885"/>
      <c r="T34" s="885"/>
      <c r="U34" s="885"/>
      <c r="V34" s="885"/>
      <c r="W34" s="885"/>
      <c r="X34" s="887"/>
      <c r="Y34" s="887"/>
      <c r="Z34" s="887"/>
      <c r="AA34" s="887"/>
      <c r="AB34" s="887"/>
      <c r="AC34" s="889"/>
      <c r="AD34" s="889"/>
      <c r="AE34" s="889"/>
      <c r="AF34" s="889"/>
      <c r="AG34" s="889"/>
      <c r="AH34" s="893"/>
      <c r="AI34" s="893"/>
      <c r="AJ34" s="893"/>
      <c r="AK34" s="893"/>
      <c r="AL34" s="893"/>
      <c r="AM34" s="876"/>
      <c r="AN34" s="876"/>
      <c r="AO34" s="876"/>
      <c r="AP34" s="876"/>
      <c r="AQ34" s="876"/>
      <c r="AR34" s="876"/>
      <c r="AS34" s="876"/>
      <c r="AT34" s="876"/>
      <c r="AU34" s="876"/>
      <c r="AV34" s="876"/>
      <c r="AW34" s="876"/>
      <c r="AX34" s="876"/>
      <c r="AY34" s="876"/>
      <c r="AZ34" s="876"/>
      <c r="BA34" s="876"/>
      <c r="BB34" s="876"/>
      <c r="BC34" s="876"/>
      <c r="BD34" s="876"/>
      <c r="BE34" s="876"/>
      <c r="BF34" s="876"/>
      <c r="BG34" s="876"/>
      <c r="BH34" s="876"/>
      <c r="BI34" s="876"/>
      <c r="BJ34" s="876"/>
      <c r="BK34" s="876"/>
      <c r="BL34" s="876"/>
      <c r="BM34" s="876"/>
      <c r="BN34" s="876"/>
      <c r="BO34" s="876"/>
      <c r="BP34" s="876"/>
      <c r="BQ34" s="876"/>
      <c r="BR34" s="876"/>
      <c r="BS34" s="876"/>
      <c r="BT34" s="876"/>
      <c r="BU34" s="876"/>
      <c r="BV34" s="876"/>
      <c r="BW34" s="876"/>
      <c r="BX34" s="876"/>
      <c r="BY34" s="876"/>
      <c r="BZ34" s="876"/>
      <c r="CA34" s="876"/>
      <c r="CB34" s="876"/>
      <c r="CC34" s="876"/>
      <c r="CD34" s="876"/>
      <c r="CE34" s="876"/>
      <c r="CF34" s="876"/>
      <c r="CG34" s="876"/>
      <c r="CH34" s="876"/>
      <c r="CI34" s="876"/>
      <c r="CJ34" s="876"/>
      <c r="CK34" s="876"/>
      <c r="CL34" s="876"/>
      <c r="CM34" s="876"/>
      <c r="CN34" s="876"/>
      <c r="CO34" s="876"/>
      <c r="CP34" s="876"/>
      <c r="CQ34" s="876"/>
      <c r="CR34" s="876"/>
      <c r="CS34" s="876"/>
      <c r="CT34" s="876"/>
      <c r="CU34" s="876"/>
      <c r="CV34" s="876"/>
      <c r="CW34" s="876"/>
      <c r="CX34" s="876"/>
      <c r="CY34" s="876"/>
    </row>
    <row r="35" spans="1:103" ht="11.25" customHeight="1">
      <c r="A35" s="877"/>
      <c r="B35" s="877"/>
      <c r="C35" s="877"/>
      <c r="D35" s="877"/>
      <c r="E35" s="876"/>
      <c r="F35" s="876"/>
      <c r="G35" s="876"/>
      <c r="H35" s="876"/>
      <c r="I35" s="876"/>
      <c r="J35" s="876"/>
      <c r="K35" s="876"/>
      <c r="L35" s="876"/>
      <c r="M35" s="876"/>
      <c r="N35" s="876"/>
      <c r="O35" s="876"/>
      <c r="P35" s="876"/>
      <c r="Q35" s="876"/>
      <c r="R35" s="876"/>
      <c r="S35" s="885"/>
      <c r="T35" s="885"/>
      <c r="U35" s="885"/>
      <c r="V35" s="885"/>
      <c r="W35" s="885"/>
      <c r="X35" s="887"/>
      <c r="Y35" s="887"/>
      <c r="Z35" s="887"/>
      <c r="AA35" s="887"/>
      <c r="AB35" s="887"/>
      <c r="AC35" s="889"/>
      <c r="AD35" s="889"/>
      <c r="AE35" s="889"/>
      <c r="AF35" s="889"/>
      <c r="AG35" s="889"/>
      <c r="AH35" s="893"/>
      <c r="AI35" s="893"/>
      <c r="AJ35" s="893"/>
      <c r="AK35" s="893"/>
      <c r="AL35" s="893"/>
      <c r="AM35" s="876"/>
      <c r="AN35" s="876"/>
      <c r="AO35" s="876"/>
      <c r="AP35" s="876"/>
      <c r="AQ35" s="876"/>
      <c r="AR35" s="876"/>
      <c r="AS35" s="876"/>
      <c r="AT35" s="876"/>
      <c r="AU35" s="876"/>
      <c r="AV35" s="876"/>
      <c r="AW35" s="876"/>
      <c r="AX35" s="876"/>
      <c r="AY35" s="876"/>
      <c r="AZ35" s="876"/>
      <c r="BA35" s="876"/>
      <c r="BB35" s="876"/>
      <c r="BC35" s="876"/>
      <c r="BD35" s="876"/>
      <c r="BE35" s="876"/>
      <c r="BF35" s="876"/>
      <c r="BG35" s="876"/>
      <c r="BH35" s="876"/>
      <c r="BI35" s="876"/>
      <c r="BJ35" s="876"/>
      <c r="BK35" s="876"/>
      <c r="BL35" s="876"/>
      <c r="BM35" s="876"/>
      <c r="BN35" s="876"/>
      <c r="BO35" s="876"/>
      <c r="BP35" s="876"/>
      <c r="BQ35" s="876"/>
      <c r="BR35" s="876"/>
      <c r="BS35" s="876"/>
      <c r="BT35" s="876"/>
      <c r="BU35" s="876"/>
      <c r="BV35" s="876"/>
      <c r="BW35" s="876"/>
      <c r="BX35" s="876"/>
      <c r="BY35" s="876"/>
      <c r="BZ35" s="876"/>
      <c r="CA35" s="876"/>
      <c r="CB35" s="876"/>
      <c r="CC35" s="876"/>
      <c r="CD35" s="876"/>
      <c r="CE35" s="876"/>
      <c r="CF35" s="876"/>
      <c r="CG35" s="876"/>
      <c r="CH35" s="876"/>
      <c r="CI35" s="876"/>
      <c r="CJ35" s="876"/>
      <c r="CK35" s="876"/>
      <c r="CL35" s="876"/>
      <c r="CM35" s="876"/>
      <c r="CN35" s="876"/>
      <c r="CO35" s="876"/>
      <c r="CP35" s="876"/>
      <c r="CQ35" s="876"/>
      <c r="CR35" s="876"/>
      <c r="CS35" s="876"/>
      <c r="CT35" s="876"/>
      <c r="CU35" s="876"/>
      <c r="CV35" s="876"/>
      <c r="CW35" s="876"/>
      <c r="CX35" s="876"/>
      <c r="CY35" s="876"/>
    </row>
    <row r="36" spans="1:103" ht="11.25" customHeight="1">
      <c r="A36" s="877"/>
      <c r="B36" s="877"/>
      <c r="C36" s="877"/>
      <c r="D36" s="877"/>
      <c r="E36" s="876"/>
      <c r="F36" s="876"/>
      <c r="G36" s="876"/>
      <c r="H36" s="876"/>
      <c r="I36" s="876"/>
      <c r="J36" s="876"/>
      <c r="K36" s="876"/>
      <c r="L36" s="876"/>
      <c r="M36" s="876"/>
      <c r="N36" s="876"/>
      <c r="O36" s="876"/>
      <c r="P36" s="876"/>
      <c r="Q36" s="876"/>
      <c r="R36" s="876"/>
      <c r="S36" s="885"/>
      <c r="T36" s="885"/>
      <c r="U36" s="885"/>
      <c r="V36" s="885"/>
      <c r="W36" s="885"/>
      <c r="X36" s="887"/>
      <c r="Y36" s="887"/>
      <c r="Z36" s="887"/>
      <c r="AA36" s="887"/>
      <c r="AB36" s="887"/>
      <c r="AC36" s="890" t="s">
        <v>187</v>
      </c>
      <c r="AD36" s="890"/>
      <c r="AE36" s="890"/>
      <c r="AF36" s="890"/>
      <c r="AG36" s="890"/>
      <c r="AH36" s="894">
        <f>AH33-AH30</f>
        <v>0</v>
      </c>
      <c r="AI36" s="894"/>
      <c r="AJ36" s="894"/>
      <c r="AK36" s="894"/>
      <c r="AL36" s="894"/>
      <c r="AM36" s="895">
        <f>AM33-AM30</f>
        <v>0</v>
      </c>
      <c r="AN36" s="895"/>
      <c r="AO36" s="895"/>
      <c r="AP36" s="895"/>
      <c r="AQ36" s="895"/>
      <c r="AR36" s="895">
        <f>AR33-AR30</f>
        <v>0</v>
      </c>
      <c r="AS36" s="895"/>
      <c r="AT36" s="895"/>
      <c r="AU36" s="895"/>
      <c r="AV36" s="895"/>
      <c r="AW36" s="895">
        <f>AW33-AW30</f>
        <v>0</v>
      </c>
      <c r="AX36" s="895"/>
      <c r="AY36" s="895"/>
      <c r="AZ36" s="895"/>
      <c r="BA36" s="895"/>
      <c r="BB36" s="895">
        <f>BB33-BB30</f>
        <v>0</v>
      </c>
      <c r="BC36" s="895"/>
      <c r="BD36" s="895"/>
      <c r="BE36" s="895"/>
      <c r="BF36" s="895"/>
      <c r="BG36" s="895">
        <f>BG33-BG30</f>
        <v>0</v>
      </c>
      <c r="BH36" s="895"/>
      <c r="BI36" s="895"/>
      <c r="BJ36" s="895"/>
      <c r="BK36" s="895"/>
      <c r="BL36" s="895">
        <f>BL33-BL30</f>
        <v>0</v>
      </c>
      <c r="BM36" s="895"/>
      <c r="BN36" s="895"/>
      <c r="BO36" s="895"/>
      <c r="BP36" s="895"/>
      <c r="BQ36" s="895">
        <f>BQ33-BQ30</f>
        <v>0</v>
      </c>
      <c r="BR36" s="895"/>
      <c r="BS36" s="895"/>
      <c r="BT36" s="895"/>
      <c r="BU36" s="895"/>
      <c r="BV36" s="895">
        <f>BV33-BV30</f>
        <v>0</v>
      </c>
      <c r="BW36" s="895"/>
      <c r="BX36" s="895"/>
      <c r="BY36" s="895"/>
      <c r="BZ36" s="895"/>
      <c r="CA36" s="895">
        <f>CA33-CA30</f>
        <v>0</v>
      </c>
      <c r="CB36" s="895"/>
      <c r="CC36" s="895"/>
      <c r="CD36" s="895"/>
      <c r="CE36" s="895"/>
      <c r="CF36" s="895">
        <f>CF33-CF30</f>
        <v>0</v>
      </c>
      <c r="CG36" s="895"/>
      <c r="CH36" s="895"/>
      <c r="CI36" s="895"/>
      <c r="CJ36" s="895"/>
      <c r="CK36" s="895">
        <f>CK33-CK30</f>
        <v>0</v>
      </c>
      <c r="CL36" s="895"/>
      <c r="CM36" s="895"/>
      <c r="CN36" s="895"/>
      <c r="CO36" s="895"/>
      <c r="CP36" s="895">
        <f>CP33-CP30</f>
        <v>0</v>
      </c>
      <c r="CQ36" s="895"/>
      <c r="CR36" s="895"/>
      <c r="CS36" s="895"/>
      <c r="CT36" s="895"/>
      <c r="CU36" s="895">
        <f>CU33-CU30</f>
        <v>0</v>
      </c>
      <c r="CV36" s="895"/>
      <c r="CW36" s="895"/>
      <c r="CX36" s="895"/>
      <c r="CY36" s="895"/>
    </row>
    <row r="37" spans="1:103" ht="11.25" customHeight="1">
      <c r="A37" s="877"/>
      <c r="B37" s="877"/>
      <c r="C37" s="877"/>
      <c r="D37" s="877"/>
      <c r="E37" s="876"/>
      <c r="F37" s="876"/>
      <c r="G37" s="876"/>
      <c r="H37" s="876"/>
      <c r="I37" s="876"/>
      <c r="J37" s="876"/>
      <c r="K37" s="876"/>
      <c r="L37" s="876"/>
      <c r="M37" s="876"/>
      <c r="N37" s="876"/>
      <c r="O37" s="876"/>
      <c r="P37" s="876"/>
      <c r="Q37" s="876"/>
      <c r="R37" s="876"/>
      <c r="S37" s="885"/>
      <c r="T37" s="885"/>
      <c r="U37" s="885"/>
      <c r="V37" s="885"/>
      <c r="W37" s="885"/>
      <c r="X37" s="887"/>
      <c r="Y37" s="887"/>
      <c r="Z37" s="887"/>
      <c r="AA37" s="887"/>
      <c r="AB37" s="887"/>
      <c r="AC37" s="890"/>
      <c r="AD37" s="890"/>
      <c r="AE37" s="890"/>
      <c r="AF37" s="890"/>
      <c r="AG37" s="890"/>
      <c r="AH37" s="894"/>
      <c r="AI37" s="894"/>
      <c r="AJ37" s="894"/>
      <c r="AK37" s="894"/>
      <c r="AL37" s="894"/>
      <c r="AM37" s="895"/>
      <c r="AN37" s="895"/>
      <c r="AO37" s="895"/>
      <c r="AP37" s="895"/>
      <c r="AQ37" s="895"/>
      <c r="AR37" s="895"/>
      <c r="AS37" s="895"/>
      <c r="AT37" s="895"/>
      <c r="AU37" s="895"/>
      <c r="AV37" s="895"/>
      <c r="AW37" s="895"/>
      <c r="AX37" s="895"/>
      <c r="AY37" s="895"/>
      <c r="AZ37" s="895"/>
      <c r="BA37" s="895"/>
      <c r="BB37" s="895"/>
      <c r="BC37" s="895"/>
      <c r="BD37" s="895"/>
      <c r="BE37" s="895"/>
      <c r="BF37" s="895"/>
      <c r="BG37" s="895"/>
      <c r="BH37" s="895"/>
      <c r="BI37" s="895"/>
      <c r="BJ37" s="895"/>
      <c r="BK37" s="895"/>
      <c r="BL37" s="895"/>
      <c r="BM37" s="895"/>
      <c r="BN37" s="895"/>
      <c r="BO37" s="895"/>
      <c r="BP37" s="895"/>
      <c r="BQ37" s="895"/>
      <c r="BR37" s="895"/>
      <c r="BS37" s="895"/>
      <c r="BT37" s="895"/>
      <c r="BU37" s="895"/>
      <c r="BV37" s="895"/>
      <c r="BW37" s="895"/>
      <c r="BX37" s="895"/>
      <c r="BY37" s="895"/>
      <c r="BZ37" s="895"/>
      <c r="CA37" s="895"/>
      <c r="CB37" s="895"/>
      <c r="CC37" s="895"/>
      <c r="CD37" s="895"/>
      <c r="CE37" s="895"/>
      <c r="CF37" s="895"/>
      <c r="CG37" s="895"/>
      <c r="CH37" s="895"/>
      <c r="CI37" s="895"/>
      <c r="CJ37" s="895"/>
      <c r="CK37" s="895"/>
      <c r="CL37" s="895"/>
      <c r="CM37" s="895"/>
      <c r="CN37" s="895"/>
      <c r="CO37" s="895"/>
      <c r="CP37" s="895"/>
      <c r="CQ37" s="895"/>
      <c r="CR37" s="895"/>
      <c r="CS37" s="895"/>
      <c r="CT37" s="895"/>
      <c r="CU37" s="895"/>
      <c r="CV37" s="895"/>
      <c r="CW37" s="895"/>
      <c r="CX37" s="895"/>
      <c r="CY37" s="895"/>
    </row>
    <row r="38" spans="1:103" ht="11.25" customHeight="1">
      <c r="A38" s="877"/>
      <c r="B38" s="877"/>
      <c r="C38" s="877"/>
      <c r="D38" s="877"/>
      <c r="E38" s="876"/>
      <c r="F38" s="876"/>
      <c r="G38" s="876"/>
      <c r="H38" s="876"/>
      <c r="I38" s="876"/>
      <c r="J38" s="876"/>
      <c r="K38" s="876"/>
      <c r="L38" s="876"/>
      <c r="M38" s="876"/>
      <c r="N38" s="876"/>
      <c r="O38" s="876"/>
      <c r="P38" s="876"/>
      <c r="Q38" s="876"/>
      <c r="R38" s="876"/>
      <c r="S38" s="885"/>
      <c r="T38" s="885"/>
      <c r="U38" s="885"/>
      <c r="V38" s="885"/>
      <c r="W38" s="885"/>
      <c r="X38" s="887"/>
      <c r="Y38" s="887"/>
      <c r="Z38" s="887"/>
      <c r="AA38" s="887"/>
      <c r="AB38" s="887"/>
      <c r="AC38" s="890"/>
      <c r="AD38" s="890"/>
      <c r="AE38" s="890"/>
      <c r="AF38" s="890"/>
      <c r="AG38" s="890"/>
      <c r="AH38" s="894"/>
      <c r="AI38" s="894"/>
      <c r="AJ38" s="894"/>
      <c r="AK38" s="894"/>
      <c r="AL38" s="894"/>
      <c r="AM38" s="895"/>
      <c r="AN38" s="895"/>
      <c r="AO38" s="895"/>
      <c r="AP38" s="895"/>
      <c r="AQ38" s="895"/>
      <c r="AR38" s="895"/>
      <c r="AS38" s="895"/>
      <c r="AT38" s="895"/>
      <c r="AU38" s="895"/>
      <c r="AV38" s="895"/>
      <c r="AW38" s="895"/>
      <c r="AX38" s="895"/>
      <c r="AY38" s="895"/>
      <c r="AZ38" s="895"/>
      <c r="BA38" s="895"/>
      <c r="BB38" s="895"/>
      <c r="BC38" s="895"/>
      <c r="BD38" s="895"/>
      <c r="BE38" s="895"/>
      <c r="BF38" s="895"/>
      <c r="BG38" s="895"/>
      <c r="BH38" s="895"/>
      <c r="BI38" s="895"/>
      <c r="BJ38" s="895"/>
      <c r="BK38" s="895"/>
      <c r="BL38" s="895"/>
      <c r="BM38" s="895"/>
      <c r="BN38" s="895"/>
      <c r="BO38" s="895"/>
      <c r="BP38" s="895"/>
      <c r="BQ38" s="895"/>
      <c r="BR38" s="895"/>
      <c r="BS38" s="895"/>
      <c r="BT38" s="895"/>
      <c r="BU38" s="895"/>
      <c r="BV38" s="895"/>
      <c r="BW38" s="895"/>
      <c r="BX38" s="895"/>
      <c r="BY38" s="895"/>
      <c r="BZ38" s="895"/>
      <c r="CA38" s="895"/>
      <c r="CB38" s="895"/>
      <c r="CC38" s="895"/>
      <c r="CD38" s="895"/>
      <c r="CE38" s="895"/>
      <c r="CF38" s="895"/>
      <c r="CG38" s="895"/>
      <c r="CH38" s="895"/>
      <c r="CI38" s="895"/>
      <c r="CJ38" s="895"/>
      <c r="CK38" s="895"/>
      <c r="CL38" s="895"/>
      <c r="CM38" s="895"/>
      <c r="CN38" s="895"/>
      <c r="CO38" s="895"/>
      <c r="CP38" s="895"/>
      <c r="CQ38" s="895"/>
      <c r="CR38" s="895"/>
      <c r="CS38" s="895"/>
      <c r="CT38" s="895"/>
      <c r="CU38" s="895"/>
      <c r="CV38" s="895"/>
      <c r="CW38" s="895"/>
      <c r="CX38" s="895"/>
      <c r="CY38" s="895"/>
    </row>
    <row r="39" spans="1:103" ht="11.25" customHeight="1">
      <c r="A39" s="877"/>
      <c r="B39" s="877"/>
      <c r="C39" s="877"/>
      <c r="D39" s="877"/>
      <c r="E39" s="876"/>
      <c r="F39" s="876"/>
      <c r="G39" s="876"/>
      <c r="H39" s="876"/>
      <c r="I39" s="876"/>
      <c r="J39" s="876"/>
      <c r="K39" s="876"/>
      <c r="L39" s="876"/>
      <c r="M39" s="876"/>
      <c r="N39" s="876"/>
      <c r="O39" s="876"/>
      <c r="P39" s="876"/>
      <c r="Q39" s="876"/>
      <c r="R39" s="876"/>
      <c r="S39" s="885"/>
      <c r="T39" s="885"/>
      <c r="U39" s="885"/>
      <c r="V39" s="885"/>
      <c r="W39" s="885"/>
      <c r="X39" s="887"/>
      <c r="Y39" s="887"/>
      <c r="Z39" s="887"/>
      <c r="AA39" s="887"/>
      <c r="AB39" s="887"/>
      <c r="AC39" s="889" t="s">
        <v>556</v>
      </c>
      <c r="AD39" s="889"/>
      <c r="AE39" s="889"/>
      <c r="AF39" s="889"/>
      <c r="AG39" s="889"/>
      <c r="AH39" s="893"/>
      <c r="AI39" s="893"/>
      <c r="AJ39" s="893"/>
      <c r="AK39" s="893"/>
      <c r="AL39" s="893"/>
      <c r="AM39" s="876"/>
      <c r="AN39" s="876"/>
      <c r="AO39" s="876"/>
      <c r="AP39" s="876"/>
      <c r="AQ39" s="876"/>
      <c r="AR39" s="876"/>
      <c r="AS39" s="876"/>
      <c r="AT39" s="876"/>
      <c r="AU39" s="876"/>
      <c r="AV39" s="876"/>
      <c r="AW39" s="876"/>
      <c r="AX39" s="876"/>
      <c r="AY39" s="876"/>
      <c r="AZ39" s="876"/>
      <c r="BA39" s="876"/>
      <c r="BB39" s="876"/>
      <c r="BC39" s="876"/>
      <c r="BD39" s="876"/>
      <c r="BE39" s="876"/>
      <c r="BF39" s="876"/>
      <c r="BG39" s="876"/>
      <c r="BH39" s="876"/>
      <c r="BI39" s="876"/>
      <c r="BJ39" s="876"/>
      <c r="BK39" s="876"/>
      <c r="BL39" s="876"/>
      <c r="BM39" s="876"/>
      <c r="BN39" s="876"/>
      <c r="BO39" s="876"/>
      <c r="BP39" s="876"/>
      <c r="BQ39" s="876"/>
      <c r="BR39" s="876"/>
      <c r="BS39" s="876"/>
      <c r="BT39" s="876"/>
      <c r="BU39" s="876"/>
      <c r="BV39" s="876"/>
      <c r="BW39" s="876"/>
      <c r="BX39" s="876"/>
      <c r="BY39" s="876"/>
      <c r="BZ39" s="876"/>
      <c r="CA39" s="876"/>
      <c r="CB39" s="876"/>
      <c r="CC39" s="876"/>
      <c r="CD39" s="876"/>
      <c r="CE39" s="876"/>
      <c r="CF39" s="876"/>
      <c r="CG39" s="876"/>
      <c r="CH39" s="876"/>
      <c r="CI39" s="876"/>
      <c r="CJ39" s="876"/>
      <c r="CK39" s="876"/>
      <c r="CL39" s="876"/>
      <c r="CM39" s="876"/>
      <c r="CN39" s="876"/>
      <c r="CO39" s="876"/>
      <c r="CP39" s="876"/>
      <c r="CQ39" s="876"/>
      <c r="CR39" s="876"/>
      <c r="CS39" s="876"/>
      <c r="CT39" s="876"/>
      <c r="CU39" s="876"/>
      <c r="CV39" s="876"/>
      <c r="CW39" s="876"/>
      <c r="CX39" s="876"/>
      <c r="CY39" s="876"/>
    </row>
    <row r="40" spans="1:103" ht="11.25" customHeight="1">
      <c r="A40" s="877"/>
      <c r="B40" s="877"/>
      <c r="C40" s="877"/>
      <c r="D40" s="877"/>
      <c r="E40" s="876"/>
      <c r="F40" s="876"/>
      <c r="G40" s="876"/>
      <c r="H40" s="876"/>
      <c r="I40" s="876"/>
      <c r="J40" s="876"/>
      <c r="K40" s="876"/>
      <c r="L40" s="876"/>
      <c r="M40" s="876"/>
      <c r="N40" s="876"/>
      <c r="O40" s="876"/>
      <c r="P40" s="876"/>
      <c r="Q40" s="876"/>
      <c r="R40" s="876"/>
      <c r="S40" s="885"/>
      <c r="T40" s="885"/>
      <c r="U40" s="885"/>
      <c r="V40" s="885"/>
      <c r="W40" s="885"/>
      <c r="X40" s="887"/>
      <c r="Y40" s="887"/>
      <c r="Z40" s="887"/>
      <c r="AA40" s="887"/>
      <c r="AB40" s="887"/>
      <c r="AC40" s="889"/>
      <c r="AD40" s="889"/>
      <c r="AE40" s="889"/>
      <c r="AF40" s="889"/>
      <c r="AG40" s="889"/>
      <c r="AH40" s="893"/>
      <c r="AI40" s="893"/>
      <c r="AJ40" s="893"/>
      <c r="AK40" s="893"/>
      <c r="AL40" s="893"/>
      <c r="AM40" s="876"/>
      <c r="AN40" s="876"/>
      <c r="AO40" s="876"/>
      <c r="AP40" s="876"/>
      <c r="AQ40" s="876"/>
      <c r="AR40" s="876"/>
      <c r="AS40" s="876"/>
      <c r="AT40" s="876"/>
      <c r="AU40" s="876"/>
      <c r="AV40" s="876"/>
      <c r="AW40" s="876"/>
      <c r="AX40" s="876"/>
      <c r="AY40" s="876"/>
      <c r="AZ40" s="876"/>
      <c r="BA40" s="876"/>
      <c r="BB40" s="876"/>
      <c r="BC40" s="876"/>
      <c r="BD40" s="876"/>
      <c r="BE40" s="876"/>
      <c r="BF40" s="876"/>
      <c r="BG40" s="876"/>
      <c r="BH40" s="876"/>
      <c r="BI40" s="876"/>
      <c r="BJ40" s="876"/>
      <c r="BK40" s="876"/>
      <c r="BL40" s="876"/>
      <c r="BM40" s="876"/>
      <c r="BN40" s="876"/>
      <c r="BO40" s="876"/>
      <c r="BP40" s="876"/>
      <c r="BQ40" s="876"/>
      <c r="BR40" s="876"/>
      <c r="BS40" s="876"/>
      <c r="BT40" s="876"/>
      <c r="BU40" s="876"/>
      <c r="BV40" s="876"/>
      <c r="BW40" s="876"/>
      <c r="BX40" s="876"/>
      <c r="BY40" s="876"/>
      <c r="BZ40" s="876"/>
      <c r="CA40" s="876"/>
      <c r="CB40" s="876"/>
      <c r="CC40" s="876"/>
      <c r="CD40" s="876"/>
      <c r="CE40" s="876"/>
      <c r="CF40" s="876"/>
      <c r="CG40" s="876"/>
      <c r="CH40" s="876"/>
      <c r="CI40" s="876"/>
      <c r="CJ40" s="876"/>
      <c r="CK40" s="876"/>
      <c r="CL40" s="876"/>
      <c r="CM40" s="876"/>
      <c r="CN40" s="876"/>
      <c r="CO40" s="876"/>
      <c r="CP40" s="876"/>
      <c r="CQ40" s="876"/>
      <c r="CR40" s="876"/>
      <c r="CS40" s="876"/>
      <c r="CT40" s="876"/>
      <c r="CU40" s="876"/>
      <c r="CV40" s="876"/>
      <c r="CW40" s="876"/>
      <c r="CX40" s="876"/>
      <c r="CY40" s="876"/>
    </row>
    <row r="41" spans="1:103" ht="11.25" customHeight="1">
      <c r="A41" s="877"/>
      <c r="B41" s="877"/>
      <c r="C41" s="877"/>
      <c r="D41" s="877"/>
      <c r="E41" s="876"/>
      <c r="F41" s="876"/>
      <c r="G41" s="876"/>
      <c r="H41" s="876"/>
      <c r="I41" s="876"/>
      <c r="J41" s="876"/>
      <c r="K41" s="876"/>
      <c r="L41" s="876"/>
      <c r="M41" s="876"/>
      <c r="N41" s="876"/>
      <c r="O41" s="876"/>
      <c r="P41" s="876"/>
      <c r="Q41" s="876"/>
      <c r="R41" s="876"/>
      <c r="S41" s="885"/>
      <c r="T41" s="885"/>
      <c r="U41" s="885"/>
      <c r="V41" s="885"/>
      <c r="W41" s="885"/>
      <c r="X41" s="887"/>
      <c r="Y41" s="887"/>
      <c r="Z41" s="887"/>
      <c r="AA41" s="887"/>
      <c r="AB41" s="887"/>
      <c r="AC41" s="889"/>
      <c r="AD41" s="889"/>
      <c r="AE41" s="889"/>
      <c r="AF41" s="889"/>
      <c r="AG41" s="889"/>
      <c r="AH41" s="893"/>
      <c r="AI41" s="893"/>
      <c r="AJ41" s="893"/>
      <c r="AK41" s="893"/>
      <c r="AL41" s="893"/>
      <c r="AM41" s="876"/>
      <c r="AN41" s="876"/>
      <c r="AO41" s="876"/>
      <c r="AP41" s="876"/>
      <c r="AQ41" s="876"/>
      <c r="AR41" s="876"/>
      <c r="AS41" s="876"/>
      <c r="AT41" s="876"/>
      <c r="AU41" s="876"/>
      <c r="AV41" s="876"/>
      <c r="AW41" s="876"/>
      <c r="AX41" s="876"/>
      <c r="AY41" s="876"/>
      <c r="AZ41" s="876"/>
      <c r="BA41" s="876"/>
      <c r="BB41" s="876"/>
      <c r="BC41" s="876"/>
      <c r="BD41" s="876"/>
      <c r="BE41" s="876"/>
      <c r="BF41" s="876"/>
      <c r="BG41" s="876"/>
      <c r="BH41" s="876"/>
      <c r="BI41" s="876"/>
      <c r="BJ41" s="876"/>
      <c r="BK41" s="876"/>
      <c r="BL41" s="876"/>
      <c r="BM41" s="876"/>
      <c r="BN41" s="876"/>
      <c r="BO41" s="876"/>
      <c r="BP41" s="876"/>
      <c r="BQ41" s="876"/>
      <c r="BR41" s="876"/>
      <c r="BS41" s="876"/>
      <c r="BT41" s="876"/>
      <c r="BU41" s="876"/>
      <c r="BV41" s="876"/>
      <c r="BW41" s="876"/>
      <c r="BX41" s="876"/>
      <c r="BY41" s="876"/>
      <c r="BZ41" s="876"/>
      <c r="CA41" s="876"/>
      <c r="CB41" s="876"/>
      <c r="CC41" s="876"/>
      <c r="CD41" s="876"/>
      <c r="CE41" s="876"/>
      <c r="CF41" s="876"/>
      <c r="CG41" s="876"/>
      <c r="CH41" s="876"/>
      <c r="CI41" s="876"/>
      <c r="CJ41" s="876"/>
      <c r="CK41" s="876"/>
      <c r="CL41" s="876"/>
      <c r="CM41" s="876"/>
      <c r="CN41" s="876"/>
      <c r="CO41" s="876"/>
      <c r="CP41" s="876"/>
      <c r="CQ41" s="876"/>
      <c r="CR41" s="876"/>
      <c r="CS41" s="876"/>
      <c r="CT41" s="876"/>
      <c r="CU41" s="876"/>
      <c r="CV41" s="876"/>
      <c r="CW41" s="876"/>
      <c r="CX41" s="876"/>
      <c r="CY41" s="876"/>
    </row>
    <row r="42" spans="1:103" ht="11.25" customHeight="1">
      <c r="A42" s="877"/>
      <c r="B42" s="877"/>
      <c r="C42" s="877"/>
      <c r="D42" s="877"/>
      <c r="E42" s="876"/>
      <c r="F42" s="876"/>
      <c r="G42" s="876"/>
      <c r="H42" s="876"/>
      <c r="I42" s="876"/>
      <c r="J42" s="876"/>
      <c r="K42" s="876"/>
      <c r="L42" s="876"/>
      <c r="M42" s="876"/>
      <c r="N42" s="876"/>
      <c r="O42" s="876"/>
      <c r="P42" s="876"/>
      <c r="Q42" s="876"/>
      <c r="R42" s="876"/>
      <c r="S42" s="885"/>
      <c r="T42" s="885"/>
      <c r="U42" s="885"/>
      <c r="V42" s="885"/>
      <c r="W42" s="885"/>
      <c r="X42" s="887"/>
      <c r="Y42" s="887"/>
      <c r="Z42" s="887"/>
      <c r="AA42" s="887"/>
      <c r="AB42" s="887"/>
      <c r="AC42" s="889" t="s">
        <v>557</v>
      </c>
      <c r="AD42" s="889"/>
      <c r="AE42" s="889"/>
      <c r="AF42" s="889"/>
      <c r="AG42" s="889"/>
      <c r="AH42" s="893"/>
      <c r="AI42" s="893"/>
      <c r="AJ42" s="893"/>
      <c r="AK42" s="893"/>
      <c r="AL42" s="893"/>
      <c r="AM42" s="876"/>
      <c r="AN42" s="876"/>
      <c r="AO42" s="876"/>
      <c r="AP42" s="876"/>
      <c r="AQ42" s="876"/>
      <c r="AR42" s="876"/>
      <c r="AS42" s="876"/>
      <c r="AT42" s="876"/>
      <c r="AU42" s="876"/>
      <c r="AV42" s="876"/>
      <c r="AW42" s="876"/>
      <c r="AX42" s="876"/>
      <c r="AY42" s="876"/>
      <c r="AZ42" s="876"/>
      <c r="BA42" s="876"/>
      <c r="BB42" s="876"/>
      <c r="BC42" s="876"/>
      <c r="BD42" s="876"/>
      <c r="BE42" s="876"/>
      <c r="BF42" s="876"/>
      <c r="BG42" s="876"/>
      <c r="BH42" s="876"/>
      <c r="BI42" s="876"/>
      <c r="BJ42" s="876"/>
      <c r="BK42" s="876"/>
      <c r="BL42" s="876"/>
      <c r="BM42" s="876"/>
      <c r="BN42" s="876"/>
      <c r="BO42" s="876"/>
      <c r="BP42" s="876"/>
      <c r="BQ42" s="876"/>
      <c r="BR42" s="876"/>
      <c r="BS42" s="876"/>
      <c r="BT42" s="876"/>
      <c r="BU42" s="876"/>
      <c r="BV42" s="876"/>
      <c r="BW42" s="876"/>
      <c r="BX42" s="876"/>
      <c r="BY42" s="876"/>
      <c r="BZ42" s="876"/>
      <c r="CA42" s="876"/>
      <c r="CB42" s="876"/>
      <c r="CC42" s="876"/>
      <c r="CD42" s="876"/>
      <c r="CE42" s="876"/>
      <c r="CF42" s="876"/>
      <c r="CG42" s="876"/>
      <c r="CH42" s="876"/>
      <c r="CI42" s="876"/>
      <c r="CJ42" s="876"/>
      <c r="CK42" s="876"/>
      <c r="CL42" s="876"/>
      <c r="CM42" s="876"/>
      <c r="CN42" s="876"/>
      <c r="CO42" s="876"/>
      <c r="CP42" s="876"/>
      <c r="CQ42" s="876"/>
      <c r="CR42" s="876"/>
      <c r="CS42" s="876"/>
      <c r="CT42" s="876"/>
      <c r="CU42" s="876"/>
      <c r="CV42" s="876"/>
      <c r="CW42" s="876"/>
      <c r="CX42" s="876"/>
      <c r="CY42" s="876"/>
    </row>
    <row r="43" spans="1:103" ht="11.25" customHeight="1">
      <c r="A43" s="877"/>
      <c r="B43" s="877"/>
      <c r="C43" s="877"/>
      <c r="D43" s="877"/>
      <c r="E43" s="876"/>
      <c r="F43" s="876"/>
      <c r="G43" s="876"/>
      <c r="H43" s="876"/>
      <c r="I43" s="876"/>
      <c r="J43" s="876"/>
      <c r="K43" s="876"/>
      <c r="L43" s="876"/>
      <c r="M43" s="876"/>
      <c r="N43" s="876"/>
      <c r="O43" s="876"/>
      <c r="P43" s="876"/>
      <c r="Q43" s="876"/>
      <c r="R43" s="876"/>
      <c r="S43" s="885"/>
      <c r="T43" s="885"/>
      <c r="U43" s="885"/>
      <c r="V43" s="885"/>
      <c r="W43" s="885"/>
      <c r="X43" s="887"/>
      <c r="Y43" s="887"/>
      <c r="Z43" s="887"/>
      <c r="AA43" s="887"/>
      <c r="AB43" s="887"/>
      <c r="AC43" s="889"/>
      <c r="AD43" s="889"/>
      <c r="AE43" s="889"/>
      <c r="AF43" s="889"/>
      <c r="AG43" s="889"/>
      <c r="AH43" s="893"/>
      <c r="AI43" s="893"/>
      <c r="AJ43" s="893"/>
      <c r="AK43" s="893"/>
      <c r="AL43" s="893"/>
      <c r="AM43" s="876"/>
      <c r="AN43" s="876"/>
      <c r="AO43" s="876"/>
      <c r="AP43" s="876"/>
      <c r="AQ43" s="876"/>
      <c r="AR43" s="876"/>
      <c r="AS43" s="876"/>
      <c r="AT43" s="876"/>
      <c r="AU43" s="876"/>
      <c r="AV43" s="876"/>
      <c r="AW43" s="876"/>
      <c r="AX43" s="876"/>
      <c r="AY43" s="876"/>
      <c r="AZ43" s="876"/>
      <c r="BA43" s="876"/>
      <c r="BB43" s="876"/>
      <c r="BC43" s="876"/>
      <c r="BD43" s="876"/>
      <c r="BE43" s="876"/>
      <c r="BF43" s="876"/>
      <c r="BG43" s="876"/>
      <c r="BH43" s="876"/>
      <c r="BI43" s="876"/>
      <c r="BJ43" s="876"/>
      <c r="BK43" s="876"/>
      <c r="BL43" s="876"/>
      <c r="BM43" s="876"/>
      <c r="BN43" s="876"/>
      <c r="BO43" s="876"/>
      <c r="BP43" s="876"/>
      <c r="BQ43" s="876"/>
      <c r="BR43" s="876"/>
      <c r="BS43" s="876"/>
      <c r="BT43" s="876"/>
      <c r="BU43" s="876"/>
      <c r="BV43" s="876"/>
      <c r="BW43" s="876"/>
      <c r="BX43" s="876"/>
      <c r="BY43" s="876"/>
      <c r="BZ43" s="876"/>
      <c r="CA43" s="876"/>
      <c r="CB43" s="876"/>
      <c r="CC43" s="876"/>
      <c r="CD43" s="876"/>
      <c r="CE43" s="876"/>
      <c r="CF43" s="876"/>
      <c r="CG43" s="876"/>
      <c r="CH43" s="876"/>
      <c r="CI43" s="876"/>
      <c r="CJ43" s="876"/>
      <c r="CK43" s="876"/>
      <c r="CL43" s="876"/>
      <c r="CM43" s="876"/>
      <c r="CN43" s="876"/>
      <c r="CO43" s="876"/>
      <c r="CP43" s="876"/>
      <c r="CQ43" s="876"/>
      <c r="CR43" s="876"/>
      <c r="CS43" s="876"/>
      <c r="CT43" s="876"/>
      <c r="CU43" s="876"/>
      <c r="CV43" s="876"/>
      <c r="CW43" s="876"/>
      <c r="CX43" s="876"/>
      <c r="CY43" s="876"/>
    </row>
    <row r="44" spans="1:103" ht="11.25" customHeight="1">
      <c r="A44" s="877"/>
      <c r="B44" s="877"/>
      <c r="C44" s="877"/>
      <c r="D44" s="877"/>
      <c r="E44" s="876"/>
      <c r="F44" s="876"/>
      <c r="G44" s="876"/>
      <c r="H44" s="876"/>
      <c r="I44" s="876"/>
      <c r="J44" s="876"/>
      <c r="K44" s="876"/>
      <c r="L44" s="876"/>
      <c r="M44" s="876"/>
      <c r="N44" s="876"/>
      <c r="O44" s="876"/>
      <c r="P44" s="876"/>
      <c r="Q44" s="876"/>
      <c r="R44" s="876"/>
      <c r="S44" s="885"/>
      <c r="T44" s="885"/>
      <c r="U44" s="885"/>
      <c r="V44" s="885"/>
      <c r="W44" s="885"/>
      <c r="X44" s="887"/>
      <c r="Y44" s="887"/>
      <c r="Z44" s="887"/>
      <c r="AA44" s="887"/>
      <c r="AB44" s="887"/>
      <c r="AC44" s="889"/>
      <c r="AD44" s="889"/>
      <c r="AE44" s="889"/>
      <c r="AF44" s="889"/>
      <c r="AG44" s="889"/>
      <c r="AH44" s="893"/>
      <c r="AI44" s="893"/>
      <c r="AJ44" s="893"/>
      <c r="AK44" s="893"/>
      <c r="AL44" s="893"/>
      <c r="AM44" s="876"/>
      <c r="AN44" s="876"/>
      <c r="AO44" s="876"/>
      <c r="AP44" s="876"/>
      <c r="AQ44" s="876"/>
      <c r="AR44" s="876"/>
      <c r="AS44" s="876"/>
      <c r="AT44" s="876"/>
      <c r="AU44" s="876"/>
      <c r="AV44" s="876"/>
      <c r="AW44" s="876"/>
      <c r="AX44" s="876"/>
      <c r="AY44" s="876"/>
      <c r="AZ44" s="876"/>
      <c r="BA44" s="876"/>
      <c r="BB44" s="876"/>
      <c r="BC44" s="876"/>
      <c r="BD44" s="876"/>
      <c r="BE44" s="876"/>
      <c r="BF44" s="876"/>
      <c r="BG44" s="876"/>
      <c r="BH44" s="876"/>
      <c r="BI44" s="876"/>
      <c r="BJ44" s="876"/>
      <c r="BK44" s="876"/>
      <c r="BL44" s="876"/>
      <c r="BM44" s="876"/>
      <c r="BN44" s="876"/>
      <c r="BO44" s="876"/>
      <c r="BP44" s="876"/>
      <c r="BQ44" s="876"/>
      <c r="BR44" s="876"/>
      <c r="BS44" s="876"/>
      <c r="BT44" s="876"/>
      <c r="BU44" s="876"/>
      <c r="BV44" s="876"/>
      <c r="BW44" s="876"/>
      <c r="BX44" s="876"/>
      <c r="BY44" s="876"/>
      <c r="BZ44" s="876"/>
      <c r="CA44" s="876"/>
      <c r="CB44" s="876"/>
      <c r="CC44" s="876"/>
      <c r="CD44" s="876"/>
      <c r="CE44" s="876"/>
      <c r="CF44" s="876"/>
      <c r="CG44" s="876"/>
      <c r="CH44" s="876"/>
      <c r="CI44" s="876"/>
      <c r="CJ44" s="876"/>
      <c r="CK44" s="876"/>
      <c r="CL44" s="876"/>
      <c r="CM44" s="876"/>
      <c r="CN44" s="876"/>
      <c r="CO44" s="876"/>
      <c r="CP44" s="876"/>
      <c r="CQ44" s="876"/>
      <c r="CR44" s="876"/>
      <c r="CS44" s="876"/>
      <c r="CT44" s="876"/>
      <c r="CU44" s="876"/>
      <c r="CV44" s="876"/>
      <c r="CW44" s="876"/>
      <c r="CX44" s="876"/>
      <c r="CY44" s="876"/>
    </row>
    <row r="45" spans="1:103" ht="11.25" customHeight="1">
      <c r="A45" s="877"/>
      <c r="B45" s="877"/>
      <c r="C45" s="877"/>
      <c r="D45" s="877"/>
      <c r="E45" s="876"/>
      <c r="F45" s="876"/>
      <c r="G45" s="876"/>
      <c r="H45" s="876"/>
      <c r="I45" s="876"/>
      <c r="J45" s="876"/>
      <c r="K45" s="876"/>
      <c r="L45" s="876"/>
      <c r="M45" s="876"/>
      <c r="N45" s="876"/>
      <c r="O45" s="876"/>
      <c r="P45" s="876"/>
      <c r="Q45" s="876"/>
      <c r="R45" s="876"/>
      <c r="S45" s="885"/>
      <c r="T45" s="885"/>
      <c r="U45" s="885"/>
      <c r="V45" s="885"/>
      <c r="W45" s="885"/>
      <c r="X45" s="887"/>
      <c r="Y45" s="887"/>
      <c r="Z45" s="887"/>
      <c r="AA45" s="887"/>
      <c r="AB45" s="887"/>
      <c r="AC45" s="890" t="s">
        <v>187</v>
      </c>
      <c r="AD45" s="890"/>
      <c r="AE45" s="890"/>
      <c r="AF45" s="890"/>
      <c r="AG45" s="890"/>
      <c r="AH45" s="894">
        <f>AH42-AH39</f>
        <v>0</v>
      </c>
      <c r="AI45" s="894"/>
      <c r="AJ45" s="894"/>
      <c r="AK45" s="894"/>
      <c r="AL45" s="894"/>
      <c r="AM45" s="895">
        <f>AM42-AM39</f>
        <v>0</v>
      </c>
      <c r="AN45" s="895"/>
      <c r="AO45" s="895"/>
      <c r="AP45" s="895"/>
      <c r="AQ45" s="895"/>
      <c r="AR45" s="895">
        <f>AR42-AR39</f>
        <v>0</v>
      </c>
      <c r="AS45" s="895"/>
      <c r="AT45" s="895"/>
      <c r="AU45" s="895"/>
      <c r="AV45" s="895"/>
      <c r="AW45" s="895">
        <f>AW42-AW39</f>
        <v>0</v>
      </c>
      <c r="AX45" s="895"/>
      <c r="AY45" s="895"/>
      <c r="AZ45" s="895"/>
      <c r="BA45" s="895"/>
      <c r="BB45" s="895">
        <f>BB42-BB39</f>
        <v>0</v>
      </c>
      <c r="BC45" s="895"/>
      <c r="BD45" s="895"/>
      <c r="BE45" s="895"/>
      <c r="BF45" s="895"/>
      <c r="BG45" s="895">
        <f>BG42-BG39</f>
        <v>0</v>
      </c>
      <c r="BH45" s="895"/>
      <c r="BI45" s="895"/>
      <c r="BJ45" s="895"/>
      <c r="BK45" s="895"/>
      <c r="BL45" s="895">
        <f>BL42-BL39</f>
        <v>0</v>
      </c>
      <c r="BM45" s="895"/>
      <c r="BN45" s="895"/>
      <c r="BO45" s="895"/>
      <c r="BP45" s="895"/>
      <c r="BQ45" s="895">
        <f>BQ42-BQ39</f>
        <v>0</v>
      </c>
      <c r="BR45" s="895"/>
      <c r="BS45" s="895"/>
      <c r="BT45" s="895"/>
      <c r="BU45" s="895"/>
      <c r="BV45" s="895">
        <f>BV42-BV39</f>
        <v>0</v>
      </c>
      <c r="BW45" s="895"/>
      <c r="BX45" s="895"/>
      <c r="BY45" s="895"/>
      <c r="BZ45" s="895"/>
      <c r="CA45" s="895">
        <f>CA42-CA39</f>
        <v>0</v>
      </c>
      <c r="CB45" s="895"/>
      <c r="CC45" s="895"/>
      <c r="CD45" s="895"/>
      <c r="CE45" s="895"/>
      <c r="CF45" s="895">
        <f>CF42-CF39</f>
        <v>0</v>
      </c>
      <c r="CG45" s="895"/>
      <c r="CH45" s="895"/>
      <c r="CI45" s="895"/>
      <c r="CJ45" s="895"/>
      <c r="CK45" s="895">
        <f>CK42-CK39</f>
        <v>0</v>
      </c>
      <c r="CL45" s="895"/>
      <c r="CM45" s="895"/>
      <c r="CN45" s="895"/>
      <c r="CO45" s="895"/>
      <c r="CP45" s="895">
        <f>CP42-CP39</f>
        <v>0</v>
      </c>
      <c r="CQ45" s="895"/>
      <c r="CR45" s="895"/>
      <c r="CS45" s="895"/>
      <c r="CT45" s="895"/>
      <c r="CU45" s="895">
        <f>CU42-CU39</f>
        <v>0</v>
      </c>
      <c r="CV45" s="895"/>
      <c r="CW45" s="895"/>
      <c r="CX45" s="895"/>
      <c r="CY45" s="895"/>
    </row>
    <row r="46" spans="1:103" ht="11.25" customHeight="1">
      <c r="A46" s="877"/>
      <c r="B46" s="877"/>
      <c r="C46" s="877"/>
      <c r="D46" s="877"/>
      <c r="E46" s="876"/>
      <c r="F46" s="876"/>
      <c r="G46" s="876"/>
      <c r="H46" s="876"/>
      <c r="I46" s="876"/>
      <c r="J46" s="876"/>
      <c r="K46" s="876"/>
      <c r="L46" s="876"/>
      <c r="M46" s="876"/>
      <c r="N46" s="876"/>
      <c r="O46" s="876"/>
      <c r="P46" s="876"/>
      <c r="Q46" s="876"/>
      <c r="R46" s="876"/>
      <c r="S46" s="885"/>
      <c r="T46" s="885"/>
      <c r="U46" s="885"/>
      <c r="V46" s="885"/>
      <c r="W46" s="885"/>
      <c r="X46" s="887"/>
      <c r="Y46" s="887"/>
      <c r="Z46" s="887"/>
      <c r="AA46" s="887"/>
      <c r="AB46" s="887"/>
      <c r="AC46" s="890"/>
      <c r="AD46" s="890"/>
      <c r="AE46" s="890"/>
      <c r="AF46" s="890"/>
      <c r="AG46" s="890"/>
      <c r="AH46" s="894"/>
      <c r="AI46" s="894"/>
      <c r="AJ46" s="894"/>
      <c r="AK46" s="894"/>
      <c r="AL46" s="894"/>
      <c r="AM46" s="895"/>
      <c r="AN46" s="895"/>
      <c r="AO46" s="895"/>
      <c r="AP46" s="895"/>
      <c r="AQ46" s="895"/>
      <c r="AR46" s="895"/>
      <c r="AS46" s="895"/>
      <c r="AT46" s="895"/>
      <c r="AU46" s="895"/>
      <c r="AV46" s="895"/>
      <c r="AW46" s="895"/>
      <c r="AX46" s="895"/>
      <c r="AY46" s="895"/>
      <c r="AZ46" s="895"/>
      <c r="BA46" s="895"/>
      <c r="BB46" s="895"/>
      <c r="BC46" s="895"/>
      <c r="BD46" s="895"/>
      <c r="BE46" s="895"/>
      <c r="BF46" s="895"/>
      <c r="BG46" s="895"/>
      <c r="BH46" s="895"/>
      <c r="BI46" s="895"/>
      <c r="BJ46" s="895"/>
      <c r="BK46" s="895"/>
      <c r="BL46" s="895"/>
      <c r="BM46" s="895"/>
      <c r="BN46" s="895"/>
      <c r="BO46" s="895"/>
      <c r="BP46" s="895"/>
      <c r="BQ46" s="895"/>
      <c r="BR46" s="895"/>
      <c r="BS46" s="895"/>
      <c r="BT46" s="895"/>
      <c r="BU46" s="895"/>
      <c r="BV46" s="895"/>
      <c r="BW46" s="895"/>
      <c r="BX46" s="895"/>
      <c r="BY46" s="895"/>
      <c r="BZ46" s="895"/>
      <c r="CA46" s="895"/>
      <c r="CB46" s="895"/>
      <c r="CC46" s="895"/>
      <c r="CD46" s="895"/>
      <c r="CE46" s="895"/>
      <c r="CF46" s="895"/>
      <c r="CG46" s="895"/>
      <c r="CH46" s="895"/>
      <c r="CI46" s="895"/>
      <c r="CJ46" s="895"/>
      <c r="CK46" s="895"/>
      <c r="CL46" s="895"/>
      <c r="CM46" s="895"/>
      <c r="CN46" s="895"/>
      <c r="CO46" s="895"/>
      <c r="CP46" s="895"/>
      <c r="CQ46" s="895"/>
      <c r="CR46" s="895"/>
      <c r="CS46" s="895"/>
      <c r="CT46" s="895"/>
      <c r="CU46" s="895"/>
      <c r="CV46" s="895"/>
      <c r="CW46" s="895"/>
      <c r="CX46" s="895"/>
      <c r="CY46" s="895"/>
    </row>
    <row r="47" spans="1:103" ht="11.25" customHeight="1">
      <c r="A47" s="877"/>
      <c r="B47" s="877"/>
      <c r="C47" s="877"/>
      <c r="D47" s="877"/>
      <c r="E47" s="876"/>
      <c r="F47" s="876"/>
      <c r="G47" s="876"/>
      <c r="H47" s="876"/>
      <c r="I47" s="876"/>
      <c r="J47" s="876"/>
      <c r="K47" s="876"/>
      <c r="L47" s="876"/>
      <c r="M47" s="876"/>
      <c r="N47" s="876"/>
      <c r="O47" s="876"/>
      <c r="P47" s="876"/>
      <c r="Q47" s="876"/>
      <c r="R47" s="876"/>
      <c r="S47" s="885"/>
      <c r="T47" s="885"/>
      <c r="U47" s="885"/>
      <c r="V47" s="885"/>
      <c r="W47" s="885"/>
      <c r="X47" s="887"/>
      <c r="Y47" s="887"/>
      <c r="Z47" s="887"/>
      <c r="AA47" s="887"/>
      <c r="AB47" s="887"/>
      <c r="AC47" s="890"/>
      <c r="AD47" s="890"/>
      <c r="AE47" s="890"/>
      <c r="AF47" s="890"/>
      <c r="AG47" s="890"/>
      <c r="AH47" s="894"/>
      <c r="AI47" s="894"/>
      <c r="AJ47" s="894"/>
      <c r="AK47" s="894"/>
      <c r="AL47" s="894"/>
      <c r="AM47" s="895"/>
      <c r="AN47" s="895"/>
      <c r="AO47" s="895"/>
      <c r="AP47" s="895"/>
      <c r="AQ47" s="895"/>
      <c r="AR47" s="895"/>
      <c r="AS47" s="895"/>
      <c r="AT47" s="895"/>
      <c r="AU47" s="895"/>
      <c r="AV47" s="895"/>
      <c r="AW47" s="895"/>
      <c r="AX47" s="895"/>
      <c r="AY47" s="895"/>
      <c r="AZ47" s="895"/>
      <c r="BA47" s="895"/>
      <c r="BB47" s="895"/>
      <c r="BC47" s="895"/>
      <c r="BD47" s="895"/>
      <c r="BE47" s="895"/>
      <c r="BF47" s="895"/>
      <c r="BG47" s="895"/>
      <c r="BH47" s="895"/>
      <c r="BI47" s="895"/>
      <c r="BJ47" s="895"/>
      <c r="BK47" s="895"/>
      <c r="BL47" s="895"/>
      <c r="BM47" s="895"/>
      <c r="BN47" s="895"/>
      <c r="BO47" s="895"/>
      <c r="BP47" s="895"/>
      <c r="BQ47" s="895"/>
      <c r="BR47" s="895"/>
      <c r="BS47" s="895"/>
      <c r="BT47" s="895"/>
      <c r="BU47" s="895"/>
      <c r="BV47" s="895"/>
      <c r="BW47" s="895"/>
      <c r="BX47" s="895"/>
      <c r="BY47" s="895"/>
      <c r="BZ47" s="895"/>
      <c r="CA47" s="895"/>
      <c r="CB47" s="895"/>
      <c r="CC47" s="895"/>
      <c r="CD47" s="895"/>
      <c r="CE47" s="895"/>
      <c r="CF47" s="895"/>
      <c r="CG47" s="895"/>
      <c r="CH47" s="895"/>
      <c r="CI47" s="895"/>
      <c r="CJ47" s="895"/>
      <c r="CK47" s="895"/>
      <c r="CL47" s="895"/>
      <c r="CM47" s="895"/>
      <c r="CN47" s="895"/>
      <c r="CO47" s="895"/>
      <c r="CP47" s="895"/>
      <c r="CQ47" s="895"/>
      <c r="CR47" s="895"/>
      <c r="CS47" s="895"/>
      <c r="CT47" s="895"/>
      <c r="CU47" s="895"/>
      <c r="CV47" s="895"/>
      <c r="CW47" s="895"/>
      <c r="CX47" s="895"/>
      <c r="CY47" s="895"/>
    </row>
    <row r="48" spans="1:103" ht="11.25" customHeight="1">
      <c r="A48" s="877"/>
      <c r="B48" s="877"/>
      <c r="C48" s="877"/>
      <c r="D48" s="877"/>
      <c r="E48" s="876"/>
      <c r="F48" s="876"/>
      <c r="G48" s="876"/>
      <c r="H48" s="876"/>
      <c r="I48" s="876"/>
      <c r="J48" s="876"/>
      <c r="K48" s="876"/>
      <c r="L48" s="876"/>
      <c r="M48" s="876"/>
      <c r="N48" s="876"/>
      <c r="O48" s="876"/>
      <c r="P48" s="876"/>
      <c r="Q48" s="876"/>
      <c r="R48" s="876"/>
      <c r="S48" s="885"/>
      <c r="T48" s="885"/>
      <c r="U48" s="885"/>
      <c r="V48" s="885"/>
      <c r="W48" s="885"/>
      <c r="X48" s="887"/>
      <c r="Y48" s="887"/>
      <c r="Z48" s="887"/>
      <c r="AA48" s="887"/>
      <c r="AB48" s="887"/>
      <c r="AC48" s="889" t="s">
        <v>556</v>
      </c>
      <c r="AD48" s="889"/>
      <c r="AE48" s="889"/>
      <c r="AF48" s="889"/>
      <c r="AG48" s="889"/>
      <c r="AH48" s="893"/>
      <c r="AI48" s="893"/>
      <c r="AJ48" s="893"/>
      <c r="AK48" s="893"/>
      <c r="AL48" s="893"/>
      <c r="AM48" s="876"/>
      <c r="AN48" s="876"/>
      <c r="AO48" s="876"/>
      <c r="AP48" s="876"/>
      <c r="AQ48" s="876"/>
      <c r="AR48" s="876"/>
      <c r="AS48" s="876"/>
      <c r="AT48" s="876"/>
      <c r="AU48" s="876"/>
      <c r="AV48" s="876"/>
      <c r="AW48" s="876"/>
      <c r="AX48" s="876"/>
      <c r="AY48" s="876"/>
      <c r="AZ48" s="876"/>
      <c r="BA48" s="876"/>
      <c r="BB48" s="876"/>
      <c r="BC48" s="876"/>
      <c r="BD48" s="876"/>
      <c r="BE48" s="876"/>
      <c r="BF48" s="876"/>
      <c r="BG48" s="876"/>
      <c r="BH48" s="876"/>
      <c r="BI48" s="876"/>
      <c r="BJ48" s="876"/>
      <c r="BK48" s="876"/>
      <c r="BL48" s="876"/>
      <c r="BM48" s="876"/>
      <c r="BN48" s="876"/>
      <c r="BO48" s="876"/>
      <c r="BP48" s="876"/>
      <c r="BQ48" s="876"/>
      <c r="BR48" s="876"/>
      <c r="BS48" s="876"/>
      <c r="BT48" s="876"/>
      <c r="BU48" s="876"/>
      <c r="BV48" s="876"/>
      <c r="BW48" s="876"/>
      <c r="BX48" s="876"/>
      <c r="BY48" s="876"/>
      <c r="BZ48" s="876"/>
      <c r="CA48" s="876"/>
      <c r="CB48" s="876"/>
      <c r="CC48" s="876"/>
      <c r="CD48" s="876"/>
      <c r="CE48" s="876"/>
      <c r="CF48" s="876"/>
      <c r="CG48" s="876"/>
      <c r="CH48" s="876"/>
      <c r="CI48" s="876"/>
      <c r="CJ48" s="876"/>
      <c r="CK48" s="876"/>
      <c r="CL48" s="876"/>
      <c r="CM48" s="876"/>
      <c r="CN48" s="876"/>
      <c r="CO48" s="876"/>
      <c r="CP48" s="876"/>
      <c r="CQ48" s="876"/>
      <c r="CR48" s="876"/>
      <c r="CS48" s="876"/>
      <c r="CT48" s="876"/>
      <c r="CU48" s="876"/>
      <c r="CV48" s="876"/>
      <c r="CW48" s="876"/>
      <c r="CX48" s="876"/>
      <c r="CY48" s="876"/>
    </row>
    <row r="49" spans="1:103" ht="11.25" customHeight="1">
      <c r="A49" s="877"/>
      <c r="B49" s="877"/>
      <c r="C49" s="877"/>
      <c r="D49" s="877"/>
      <c r="E49" s="876"/>
      <c r="F49" s="876"/>
      <c r="G49" s="876"/>
      <c r="H49" s="876"/>
      <c r="I49" s="876"/>
      <c r="J49" s="876"/>
      <c r="K49" s="876"/>
      <c r="L49" s="876"/>
      <c r="M49" s="876"/>
      <c r="N49" s="876"/>
      <c r="O49" s="876"/>
      <c r="P49" s="876"/>
      <c r="Q49" s="876"/>
      <c r="R49" s="876"/>
      <c r="S49" s="885"/>
      <c r="T49" s="885"/>
      <c r="U49" s="885"/>
      <c r="V49" s="885"/>
      <c r="W49" s="885"/>
      <c r="X49" s="887"/>
      <c r="Y49" s="887"/>
      <c r="Z49" s="887"/>
      <c r="AA49" s="887"/>
      <c r="AB49" s="887"/>
      <c r="AC49" s="889"/>
      <c r="AD49" s="889"/>
      <c r="AE49" s="889"/>
      <c r="AF49" s="889"/>
      <c r="AG49" s="889"/>
      <c r="AH49" s="893"/>
      <c r="AI49" s="893"/>
      <c r="AJ49" s="893"/>
      <c r="AK49" s="893"/>
      <c r="AL49" s="893"/>
      <c r="AM49" s="876"/>
      <c r="AN49" s="876"/>
      <c r="AO49" s="876"/>
      <c r="AP49" s="876"/>
      <c r="AQ49" s="876"/>
      <c r="AR49" s="876"/>
      <c r="AS49" s="876"/>
      <c r="AT49" s="876"/>
      <c r="AU49" s="876"/>
      <c r="AV49" s="876"/>
      <c r="AW49" s="876"/>
      <c r="AX49" s="876"/>
      <c r="AY49" s="876"/>
      <c r="AZ49" s="876"/>
      <c r="BA49" s="876"/>
      <c r="BB49" s="876"/>
      <c r="BC49" s="876"/>
      <c r="BD49" s="876"/>
      <c r="BE49" s="876"/>
      <c r="BF49" s="876"/>
      <c r="BG49" s="876"/>
      <c r="BH49" s="876"/>
      <c r="BI49" s="876"/>
      <c r="BJ49" s="876"/>
      <c r="BK49" s="876"/>
      <c r="BL49" s="876"/>
      <c r="BM49" s="876"/>
      <c r="BN49" s="876"/>
      <c r="BO49" s="876"/>
      <c r="BP49" s="876"/>
      <c r="BQ49" s="876"/>
      <c r="BR49" s="876"/>
      <c r="BS49" s="876"/>
      <c r="BT49" s="876"/>
      <c r="BU49" s="876"/>
      <c r="BV49" s="876"/>
      <c r="BW49" s="876"/>
      <c r="BX49" s="876"/>
      <c r="BY49" s="876"/>
      <c r="BZ49" s="876"/>
      <c r="CA49" s="876"/>
      <c r="CB49" s="876"/>
      <c r="CC49" s="876"/>
      <c r="CD49" s="876"/>
      <c r="CE49" s="876"/>
      <c r="CF49" s="876"/>
      <c r="CG49" s="876"/>
      <c r="CH49" s="876"/>
      <c r="CI49" s="876"/>
      <c r="CJ49" s="876"/>
      <c r="CK49" s="876"/>
      <c r="CL49" s="876"/>
      <c r="CM49" s="876"/>
      <c r="CN49" s="876"/>
      <c r="CO49" s="876"/>
      <c r="CP49" s="876"/>
      <c r="CQ49" s="876"/>
      <c r="CR49" s="876"/>
      <c r="CS49" s="876"/>
      <c r="CT49" s="876"/>
      <c r="CU49" s="876"/>
      <c r="CV49" s="876"/>
      <c r="CW49" s="876"/>
      <c r="CX49" s="876"/>
      <c r="CY49" s="876"/>
    </row>
    <row r="50" spans="1:103" ht="11.25" customHeight="1">
      <c r="A50" s="877"/>
      <c r="B50" s="877"/>
      <c r="C50" s="877"/>
      <c r="D50" s="877"/>
      <c r="E50" s="876"/>
      <c r="F50" s="876"/>
      <c r="G50" s="876"/>
      <c r="H50" s="876"/>
      <c r="I50" s="876"/>
      <c r="J50" s="876"/>
      <c r="K50" s="876"/>
      <c r="L50" s="876"/>
      <c r="M50" s="876"/>
      <c r="N50" s="876"/>
      <c r="O50" s="876"/>
      <c r="P50" s="876"/>
      <c r="Q50" s="876"/>
      <c r="R50" s="876"/>
      <c r="S50" s="885"/>
      <c r="T50" s="885"/>
      <c r="U50" s="885"/>
      <c r="V50" s="885"/>
      <c r="W50" s="885"/>
      <c r="X50" s="887"/>
      <c r="Y50" s="887"/>
      <c r="Z50" s="887"/>
      <c r="AA50" s="887"/>
      <c r="AB50" s="887"/>
      <c r="AC50" s="889"/>
      <c r="AD50" s="889"/>
      <c r="AE50" s="889"/>
      <c r="AF50" s="889"/>
      <c r="AG50" s="889"/>
      <c r="AH50" s="893"/>
      <c r="AI50" s="893"/>
      <c r="AJ50" s="893"/>
      <c r="AK50" s="893"/>
      <c r="AL50" s="893"/>
      <c r="AM50" s="876"/>
      <c r="AN50" s="876"/>
      <c r="AO50" s="876"/>
      <c r="AP50" s="876"/>
      <c r="AQ50" s="876"/>
      <c r="AR50" s="876"/>
      <c r="AS50" s="876"/>
      <c r="AT50" s="876"/>
      <c r="AU50" s="876"/>
      <c r="AV50" s="876"/>
      <c r="AW50" s="876"/>
      <c r="AX50" s="876"/>
      <c r="AY50" s="876"/>
      <c r="AZ50" s="876"/>
      <c r="BA50" s="876"/>
      <c r="BB50" s="876"/>
      <c r="BC50" s="876"/>
      <c r="BD50" s="876"/>
      <c r="BE50" s="876"/>
      <c r="BF50" s="876"/>
      <c r="BG50" s="876"/>
      <c r="BH50" s="876"/>
      <c r="BI50" s="876"/>
      <c r="BJ50" s="876"/>
      <c r="BK50" s="876"/>
      <c r="BL50" s="876"/>
      <c r="BM50" s="876"/>
      <c r="BN50" s="876"/>
      <c r="BO50" s="876"/>
      <c r="BP50" s="876"/>
      <c r="BQ50" s="876"/>
      <c r="BR50" s="876"/>
      <c r="BS50" s="876"/>
      <c r="BT50" s="876"/>
      <c r="BU50" s="876"/>
      <c r="BV50" s="876"/>
      <c r="BW50" s="876"/>
      <c r="BX50" s="876"/>
      <c r="BY50" s="876"/>
      <c r="BZ50" s="876"/>
      <c r="CA50" s="876"/>
      <c r="CB50" s="876"/>
      <c r="CC50" s="876"/>
      <c r="CD50" s="876"/>
      <c r="CE50" s="876"/>
      <c r="CF50" s="876"/>
      <c r="CG50" s="876"/>
      <c r="CH50" s="876"/>
      <c r="CI50" s="876"/>
      <c r="CJ50" s="876"/>
      <c r="CK50" s="876"/>
      <c r="CL50" s="876"/>
      <c r="CM50" s="876"/>
      <c r="CN50" s="876"/>
      <c r="CO50" s="876"/>
      <c r="CP50" s="876"/>
      <c r="CQ50" s="876"/>
      <c r="CR50" s="876"/>
      <c r="CS50" s="876"/>
      <c r="CT50" s="876"/>
      <c r="CU50" s="876"/>
      <c r="CV50" s="876"/>
      <c r="CW50" s="876"/>
      <c r="CX50" s="876"/>
      <c r="CY50" s="876"/>
    </row>
    <row r="51" spans="1:103" ht="11.25" customHeight="1">
      <c r="A51" s="877"/>
      <c r="B51" s="877"/>
      <c r="C51" s="877"/>
      <c r="D51" s="877"/>
      <c r="E51" s="876"/>
      <c r="F51" s="876"/>
      <c r="G51" s="876"/>
      <c r="H51" s="876"/>
      <c r="I51" s="876"/>
      <c r="J51" s="876"/>
      <c r="K51" s="876"/>
      <c r="L51" s="876"/>
      <c r="M51" s="876"/>
      <c r="N51" s="876"/>
      <c r="O51" s="876"/>
      <c r="P51" s="876"/>
      <c r="Q51" s="876"/>
      <c r="R51" s="876"/>
      <c r="S51" s="885"/>
      <c r="T51" s="885"/>
      <c r="U51" s="885"/>
      <c r="V51" s="885"/>
      <c r="W51" s="885"/>
      <c r="X51" s="887"/>
      <c r="Y51" s="887"/>
      <c r="Z51" s="887"/>
      <c r="AA51" s="887"/>
      <c r="AB51" s="887"/>
      <c r="AC51" s="889" t="s">
        <v>557</v>
      </c>
      <c r="AD51" s="889"/>
      <c r="AE51" s="889"/>
      <c r="AF51" s="889"/>
      <c r="AG51" s="889"/>
      <c r="AH51" s="893"/>
      <c r="AI51" s="893"/>
      <c r="AJ51" s="893"/>
      <c r="AK51" s="893"/>
      <c r="AL51" s="893"/>
      <c r="AM51" s="876"/>
      <c r="AN51" s="876"/>
      <c r="AO51" s="876"/>
      <c r="AP51" s="876"/>
      <c r="AQ51" s="876"/>
      <c r="AR51" s="876"/>
      <c r="AS51" s="876"/>
      <c r="AT51" s="876"/>
      <c r="AU51" s="876"/>
      <c r="AV51" s="876"/>
      <c r="AW51" s="876"/>
      <c r="AX51" s="876"/>
      <c r="AY51" s="876"/>
      <c r="AZ51" s="876"/>
      <c r="BA51" s="876"/>
      <c r="BB51" s="876"/>
      <c r="BC51" s="876"/>
      <c r="BD51" s="876"/>
      <c r="BE51" s="876"/>
      <c r="BF51" s="876"/>
      <c r="BG51" s="876"/>
      <c r="BH51" s="876"/>
      <c r="BI51" s="876"/>
      <c r="BJ51" s="876"/>
      <c r="BK51" s="876"/>
      <c r="BL51" s="876"/>
      <c r="BM51" s="876"/>
      <c r="BN51" s="876"/>
      <c r="BO51" s="876"/>
      <c r="BP51" s="876"/>
      <c r="BQ51" s="876"/>
      <c r="BR51" s="876"/>
      <c r="BS51" s="876"/>
      <c r="BT51" s="876"/>
      <c r="BU51" s="876"/>
      <c r="BV51" s="876"/>
      <c r="BW51" s="876"/>
      <c r="BX51" s="876"/>
      <c r="BY51" s="876"/>
      <c r="BZ51" s="876"/>
      <c r="CA51" s="876"/>
      <c r="CB51" s="876"/>
      <c r="CC51" s="876"/>
      <c r="CD51" s="876"/>
      <c r="CE51" s="876"/>
      <c r="CF51" s="876"/>
      <c r="CG51" s="876"/>
      <c r="CH51" s="876"/>
      <c r="CI51" s="876"/>
      <c r="CJ51" s="876"/>
      <c r="CK51" s="876"/>
      <c r="CL51" s="876"/>
      <c r="CM51" s="876"/>
      <c r="CN51" s="876"/>
      <c r="CO51" s="876"/>
      <c r="CP51" s="876"/>
      <c r="CQ51" s="876"/>
      <c r="CR51" s="876"/>
      <c r="CS51" s="876"/>
      <c r="CT51" s="876"/>
      <c r="CU51" s="876"/>
      <c r="CV51" s="876"/>
      <c r="CW51" s="876"/>
      <c r="CX51" s="876"/>
      <c r="CY51" s="876"/>
    </row>
    <row r="52" spans="1:103" ht="11.25" customHeight="1">
      <c r="A52" s="877"/>
      <c r="B52" s="877"/>
      <c r="C52" s="877"/>
      <c r="D52" s="877"/>
      <c r="E52" s="876"/>
      <c r="F52" s="876"/>
      <c r="G52" s="876"/>
      <c r="H52" s="876"/>
      <c r="I52" s="876"/>
      <c r="J52" s="876"/>
      <c r="K52" s="876"/>
      <c r="L52" s="876"/>
      <c r="M52" s="876"/>
      <c r="N52" s="876"/>
      <c r="O52" s="876"/>
      <c r="P52" s="876"/>
      <c r="Q52" s="876"/>
      <c r="R52" s="876"/>
      <c r="S52" s="885"/>
      <c r="T52" s="885"/>
      <c r="U52" s="885"/>
      <c r="V52" s="885"/>
      <c r="W52" s="885"/>
      <c r="X52" s="887"/>
      <c r="Y52" s="887"/>
      <c r="Z52" s="887"/>
      <c r="AA52" s="887"/>
      <c r="AB52" s="887"/>
      <c r="AC52" s="889"/>
      <c r="AD52" s="889"/>
      <c r="AE52" s="889"/>
      <c r="AF52" s="889"/>
      <c r="AG52" s="889"/>
      <c r="AH52" s="893"/>
      <c r="AI52" s="893"/>
      <c r="AJ52" s="893"/>
      <c r="AK52" s="893"/>
      <c r="AL52" s="893"/>
      <c r="AM52" s="876"/>
      <c r="AN52" s="876"/>
      <c r="AO52" s="876"/>
      <c r="AP52" s="876"/>
      <c r="AQ52" s="876"/>
      <c r="AR52" s="876"/>
      <c r="AS52" s="876"/>
      <c r="AT52" s="876"/>
      <c r="AU52" s="876"/>
      <c r="AV52" s="876"/>
      <c r="AW52" s="876"/>
      <c r="AX52" s="876"/>
      <c r="AY52" s="876"/>
      <c r="AZ52" s="876"/>
      <c r="BA52" s="876"/>
      <c r="BB52" s="876"/>
      <c r="BC52" s="876"/>
      <c r="BD52" s="876"/>
      <c r="BE52" s="876"/>
      <c r="BF52" s="876"/>
      <c r="BG52" s="876"/>
      <c r="BH52" s="876"/>
      <c r="BI52" s="876"/>
      <c r="BJ52" s="876"/>
      <c r="BK52" s="876"/>
      <c r="BL52" s="876"/>
      <c r="BM52" s="876"/>
      <c r="BN52" s="876"/>
      <c r="BO52" s="876"/>
      <c r="BP52" s="876"/>
      <c r="BQ52" s="876"/>
      <c r="BR52" s="876"/>
      <c r="BS52" s="876"/>
      <c r="BT52" s="876"/>
      <c r="BU52" s="876"/>
      <c r="BV52" s="876"/>
      <c r="BW52" s="876"/>
      <c r="BX52" s="876"/>
      <c r="BY52" s="876"/>
      <c r="BZ52" s="876"/>
      <c r="CA52" s="876"/>
      <c r="CB52" s="876"/>
      <c r="CC52" s="876"/>
      <c r="CD52" s="876"/>
      <c r="CE52" s="876"/>
      <c r="CF52" s="876"/>
      <c r="CG52" s="876"/>
      <c r="CH52" s="876"/>
      <c r="CI52" s="876"/>
      <c r="CJ52" s="876"/>
      <c r="CK52" s="876"/>
      <c r="CL52" s="876"/>
      <c r="CM52" s="876"/>
      <c r="CN52" s="876"/>
      <c r="CO52" s="876"/>
      <c r="CP52" s="876"/>
      <c r="CQ52" s="876"/>
      <c r="CR52" s="876"/>
      <c r="CS52" s="876"/>
      <c r="CT52" s="876"/>
      <c r="CU52" s="876"/>
      <c r="CV52" s="876"/>
      <c r="CW52" s="876"/>
      <c r="CX52" s="876"/>
      <c r="CY52" s="876"/>
    </row>
    <row r="53" spans="1:103" ht="11.25" customHeight="1">
      <c r="A53" s="877"/>
      <c r="B53" s="877"/>
      <c r="C53" s="877"/>
      <c r="D53" s="877"/>
      <c r="E53" s="876"/>
      <c r="F53" s="876"/>
      <c r="G53" s="876"/>
      <c r="H53" s="876"/>
      <c r="I53" s="876"/>
      <c r="J53" s="876"/>
      <c r="K53" s="876"/>
      <c r="L53" s="876"/>
      <c r="M53" s="876"/>
      <c r="N53" s="876"/>
      <c r="O53" s="876"/>
      <c r="P53" s="876"/>
      <c r="Q53" s="876"/>
      <c r="R53" s="876"/>
      <c r="S53" s="885"/>
      <c r="T53" s="885"/>
      <c r="U53" s="885"/>
      <c r="V53" s="885"/>
      <c r="W53" s="885"/>
      <c r="X53" s="887"/>
      <c r="Y53" s="887"/>
      <c r="Z53" s="887"/>
      <c r="AA53" s="887"/>
      <c r="AB53" s="887"/>
      <c r="AC53" s="889"/>
      <c r="AD53" s="889"/>
      <c r="AE53" s="889"/>
      <c r="AF53" s="889"/>
      <c r="AG53" s="889"/>
      <c r="AH53" s="893"/>
      <c r="AI53" s="893"/>
      <c r="AJ53" s="893"/>
      <c r="AK53" s="893"/>
      <c r="AL53" s="893"/>
      <c r="AM53" s="876"/>
      <c r="AN53" s="876"/>
      <c r="AO53" s="876"/>
      <c r="AP53" s="876"/>
      <c r="AQ53" s="876"/>
      <c r="AR53" s="876"/>
      <c r="AS53" s="876"/>
      <c r="AT53" s="876"/>
      <c r="AU53" s="876"/>
      <c r="AV53" s="876"/>
      <c r="AW53" s="876"/>
      <c r="AX53" s="876"/>
      <c r="AY53" s="876"/>
      <c r="AZ53" s="876"/>
      <c r="BA53" s="876"/>
      <c r="BB53" s="876"/>
      <c r="BC53" s="876"/>
      <c r="BD53" s="876"/>
      <c r="BE53" s="876"/>
      <c r="BF53" s="876"/>
      <c r="BG53" s="876"/>
      <c r="BH53" s="876"/>
      <c r="BI53" s="876"/>
      <c r="BJ53" s="876"/>
      <c r="BK53" s="876"/>
      <c r="BL53" s="876"/>
      <c r="BM53" s="876"/>
      <c r="BN53" s="876"/>
      <c r="BO53" s="876"/>
      <c r="BP53" s="876"/>
      <c r="BQ53" s="876"/>
      <c r="BR53" s="876"/>
      <c r="BS53" s="876"/>
      <c r="BT53" s="876"/>
      <c r="BU53" s="876"/>
      <c r="BV53" s="876"/>
      <c r="BW53" s="876"/>
      <c r="BX53" s="876"/>
      <c r="BY53" s="876"/>
      <c r="BZ53" s="876"/>
      <c r="CA53" s="876"/>
      <c r="CB53" s="876"/>
      <c r="CC53" s="876"/>
      <c r="CD53" s="876"/>
      <c r="CE53" s="876"/>
      <c r="CF53" s="876"/>
      <c r="CG53" s="876"/>
      <c r="CH53" s="876"/>
      <c r="CI53" s="876"/>
      <c r="CJ53" s="876"/>
      <c r="CK53" s="876"/>
      <c r="CL53" s="876"/>
      <c r="CM53" s="876"/>
      <c r="CN53" s="876"/>
      <c r="CO53" s="876"/>
      <c r="CP53" s="876"/>
      <c r="CQ53" s="876"/>
      <c r="CR53" s="876"/>
      <c r="CS53" s="876"/>
      <c r="CT53" s="876"/>
      <c r="CU53" s="876"/>
      <c r="CV53" s="876"/>
      <c r="CW53" s="876"/>
      <c r="CX53" s="876"/>
      <c r="CY53" s="876"/>
    </row>
    <row r="54" spans="1:103" ht="11.25" customHeight="1">
      <c r="A54" s="877"/>
      <c r="B54" s="877"/>
      <c r="C54" s="877"/>
      <c r="D54" s="877"/>
      <c r="E54" s="876"/>
      <c r="F54" s="876"/>
      <c r="G54" s="876"/>
      <c r="H54" s="876"/>
      <c r="I54" s="876"/>
      <c r="J54" s="876"/>
      <c r="K54" s="876"/>
      <c r="L54" s="876"/>
      <c r="M54" s="876"/>
      <c r="N54" s="876"/>
      <c r="O54" s="876"/>
      <c r="P54" s="876"/>
      <c r="Q54" s="876"/>
      <c r="R54" s="876"/>
      <c r="S54" s="885"/>
      <c r="T54" s="885"/>
      <c r="U54" s="885"/>
      <c r="V54" s="885"/>
      <c r="W54" s="885"/>
      <c r="X54" s="887"/>
      <c r="Y54" s="887"/>
      <c r="Z54" s="887"/>
      <c r="AA54" s="887"/>
      <c r="AB54" s="887"/>
      <c r="AC54" s="890" t="s">
        <v>187</v>
      </c>
      <c r="AD54" s="890"/>
      <c r="AE54" s="890"/>
      <c r="AF54" s="890"/>
      <c r="AG54" s="890"/>
      <c r="AH54" s="894">
        <f>AH51-AH48</f>
        <v>0</v>
      </c>
      <c r="AI54" s="894"/>
      <c r="AJ54" s="894"/>
      <c r="AK54" s="894"/>
      <c r="AL54" s="894"/>
      <c r="AM54" s="895">
        <f>AM51-AM48</f>
        <v>0</v>
      </c>
      <c r="AN54" s="895"/>
      <c r="AO54" s="895"/>
      <c r="AP54" s="895"/>
      <c r="AQ54" s="895"/>
      <c r="AR54" s="895">
        <f>AR51-AR48</f>
        <v>0</v>
      </c>
      <c r="AS54" s="895"/>
      <c r="AT54" s="895"/>
      <c r="AU54" s="895"/>
      <c r="AV54" s="895"/>
      <c r="AW54" s="895">
        <f>AW51-AW48</f>
        <v>0</v>
      </c>
      <c r="AX54" s="895"/>
      <c r="AY54" s="895"/>
      <c r="AZ54" s="895"/>
      <c r="BA54" s="895"/>
      <c r="BB54" s="895">
        <f>BB51-BB48</f>
        <v>0</v>
      </c>
      <c r="BC54" s="895"/>
      <c r="BD54" s="895"/>
      <c r="BE54" s="895"/>
      <c r="BF54" s="895"/>
      <c r="BG54" s="895">
        <f>BG51-BG48</f>
        <v>0</v>
      </c>
      <c r="BH54" s="895"/>
      <c r="BI54" s="895"/>
      <c r="BJ54" s="895"/>
      <c r="BK54" s="895"/>
      <c r="BL54" s="895">
        <f>BL51-BL48</f>
        <v>0</v>
      </c>
      <c r="BM54" s="895"/>
      <c r="BN54" s="895"/>
      <c r="BO54" s="895"/>
      <c r="BP54" s="895"/>
      <c r="BQ54" s="895">
        <f>BQ51-BQ48</f>
        <v>0</v>
      </c>
      <c r="BR54" s="895"/>
      <c r="BS54" s="895"/>
      <c r="BT54" s="895"/>
      <c r="BU54" s="895"/>
      <c r="BV54" s="895">
        <f>BV51-BV48</f>
        <v>0</v>
      </c>
      <c r="BW54" s="895"/>
      <c r="BX54" s="895"/>
      <c r="BY54" s="895"/>
      <c r="BZ54" s="895"/>
      <c r="CA54" s="895">
        <f>CA51-CA48</f>
        <v>0</v>
      </c>
      <c r="CB54" s="895"/>
      <c r="CC54" s="895"/>
      <c r="CD54" s="895"/>
      <c r="CE54" s="895"/>
      <c r="CF54" s="895">
        <f>CF51-CF48</f>
        <v>0</v>
      </c>
      <c r="CG54" s="895"/>
      <c r="CH54" s="895"/>
      <c r="CI54" s="895"/>
      <c r="CJ54" s="895"/>
      <c r="CK54" s="895">
        <f>CK51-CK48</f>
        <v>0</v>
      </c>
      <c r="CL54" s="895"/>
      <c r="CM54" s="895"/>
      <c r="CN54" s="895"/>
      <c r="CO54" s="895"/>
      <c r="CP54" s="895">
        <f>CP51-CP48</f>
        <v>0</v>
      </c>
      <c r="CQ54" s="895"/>
      <c r="CR54" s="895"/>
      <c r="CS54" s="895"/>
      <c r="CT54" s="895"/>
      <c r="CU54" s="895">
        <f>CU51-CU48</f>
        <v>0</v>
      </c>
      <c r="CV54" s="895"/>
      <c r="CW54" s="895"/>
      <c r="CX54" s="895"/>
      <c r="CY54" s="895"/>
    </row>
    <row r="55" spans="1:103" ht="11.25" customHeight="1">
      <c r="A55" s="877"/>
      <c r="B55" s="877"/>
      <c r="C55" s="877"/>
      <c r="D55" s="877"/>
      <c r="E55" s="876"/>
      <c r="F55" s="876"/>
      <c r="G55" s="876"/>
      <c r="H55" s="876"/>
      <c r="I55" s="876"/>
      <c r="J55" s="876"/>
      <c r="K55" s="876"/>
      <c r="L55" s="876"/>
      <c r="M55" s="876"/>
      <c r="N55" s="876"/>
      <c r="O55" s="876"/>
      <c r="P55" s="876"/>
      <c r="Q55" s="876"/>
      <c r="R55" s="876"/>
      <c r="S55" s="885"/>
      <c r="T55" s="885"/>
      <c r="U55" s="885"/>
      <c r="V55" s="885"/>
      <c r="W55" s="885"/>
      <c r="X55" s="887"/>
      <c r="Y55" s="887"/>
      <c r="Z55" s="887"/>
      <c r="AA55" s="887"/>
      <c r="AB55" s="887"/>
      <c r="AC55" s="890"/>
      <c r="AD55" s="890"/>
      <c r="AE55" s="890"/>
      <c r="AF55" s="890"/>
      <c r="AG55" s="890"/>
      <c r="AH55" s="894"/>
      <c r="AI55" s="894"/>
      <c r="AJ55" s="894"/>
      <c r="AK55" s="894"/>
      <c r="AL55" s="894"/>
      <c r="AM55" s="895"/>
      <c r="AN55" s="895"/>
      <c r="AO55" s="895"/>
      <c r="AP55" s="895"/>
      <c r="AQ55" s="895"/>
      <c r="AR55" s="895"/>
      <c r="AS55" s="895"/>
      <c r="AT55" s="895"/>
      <c r="AU55" s="895"/>
      <c r="AV55" s="895"/>
      <c r="AW55" s="895"/>
      <c r="AX55" s="895"/>
      <c r="AY55" s="895"/>
      <c r="AZ55" s="895"/>
      <c r="BA55" s="895"/>
      <c r="BB55" s="895"/>
      <c r="BC55" s="895"/>
      <c r="BD55" s="895"/>
      <c r="BE55" s="895"/>
      <c r="BF55" s="895"/>
      <c r="BG55" s="895"/>
      <c r="BH55" s="895"/>
      <c r="BI55" s="895"/>
      <c r="BJ55" s="895"/>
      <c r="BK55" s="895"/>
      <c r="BL55" s="895"/>
      <c r="BM55" s="895"/>
      <c r="BN55" s="895"/>
      <c r="BO55" s="895"/>
      <c r="BP55" s="895"/>
      <c r="BQ55" s="895"/>
      <c r="BR55" s="895"/>
      <c r="BS55" s="895"/>
      <c r="BT55" s="895"/>
      <c r="BU55" s="895"/>
      <c r="BV55" s="895"/>
      <c r="BW55" s="895"/>
      <c r="BX55" s="895"/>
      <c r="BY55" s="895"/>
      <c r="BZ55" s="895"/>
      <c r="CA55" s="895"/>
      <c r="CB55" s="895"/>
      <c r="CC55" s="895"/>
      <c r="CD55" s="895"/>
      <c r="CE55" s="895"/>
      <c r="CF55" s="895"/>
      <c r="CG55" s="895"/>
      <c r="CH55" s="895"/>
      <c r="CI55" s="895"/>
      <c r="CJ55" s="895"/>
      <c r="CK55" s="895"/>
      <c r="CL55" s="895"/>
      <c r="CM55" s="895"/>
      <c r="CN55" s="895"/>
      <c r="CO55" s="895"/>
      <c r="CP55" s="895"/>
      <c r="CQ55" s="895"/>
      <c r="CR55" s="895"/>
      <c r="CS55" s="895"/>
      <c r="CT55" s="895"/>
      <c r="CU55" s="895"/>
      <c r="CV55" s="895"/>
      <c r="CW55" s="895"/>
      <c r="CX55" s="895"/>
      <c r="CY55" s="895"/>
    </row>
    <row r="56" spans="1:103" ht="11.25" customHeight="1">
      <c r="A56" s="877"/>
      <c r="B56" s="877"/>
      <c r="C56" s="877"/>
      <c r="D56" s="877"/>
      <c r="E56" s="876"/>
      <c r="F56" s="876"/>
      <c r="G56" s="876"/>
      <c r="H56" s="876"/>
      <c r="I56" s="876"/>
      <c r="J56" s="876"/>
      <c r="K56" s="876"/>
      <c r="L56" s="876"/>
      <c r="M56" s="876"/>
      <c r="N56" s="876"/>
      <c r="O56" s="876"/>
      <c r="P56" s="876"/>
      <c r="Q56" s="876"/>
      <c r="R56" s="876"/>
      <c r="S56" s="885"/>
      <c r="T56" s="885"/>
      <c r="U56" s="885"/>
      <c r="V56" s="885"/>
      <c r="W56" s="885"/>
      <c r="X56" s="887"/>
      <c r="Y56" s="887"/>
      <c r="Z56" s="887"/>
      <c r="AA56" s="887"/>
      <c r="AB56" s="887"/>
      <c r="AC56" s="890"/>
      <c r="AD56" s="890"/>
      <c r="AE56" s="890"/>
      <c r="AF56" s="890"/>
      <c r="AG56" s="890"/>
      <c r="AH56" s="894"/>
      <c r="AI56" s="894"/>
      <c r="AJ56" s="894"/>
      <c r="AK56" s="894"/>
      <c r="AL56" s="894"/>
      <c r="AM56" s="895"/>
      <c r="AN56" s="895"/>
      <c r="AO56" s="895"/>
      <c r="AP56" s="895"/>
      <c r="AQ56" s="895"/>
      <c r="AR56" s="895"/>
      <c r="AS56" s="895"/>
      <c r="AT56" s="895"/>
      <c r="AU56" s="895"/>
      <c r="AV56" s="895"/>
      <c r="AW56" s="895"/>
      <c r="AX56" s="895"/>
      <c r="AY56" s="895"/>
      <c r="AZ56" s="895"/>
      <c r="BA56" s="895"/>
      <c r="BB56" s="895"/>
      <c r="BC56" s="895"/>
      <c r="BD56" s="895"/>
      <c r="BE56" s="895"/>
      <c r="BF56" s="895"/>
      <c r="BG56" s="895"/>
      <c r="BH56" s="895"/>
      <c r="BI56" s="895"/>
      <c r="BJ56" s="895"/>
      <c r="BK56" s="895"/>
      <c r="BL56" s="895"/>
      <c r="BM56" s="895"/>
      <c r="BN56" s="895"/>
      <c r="BO56" s="895"/>
      <c r="BP56" s="895"/>
      <c r="BQ56" s="895"/>
      <c r="BR56" s="895"/>
      <c r="BS56" s="895"/>
      <c r="BT56" s="895"/>
      <c r="BU56" s="895"/>
      <c r="BV56" s="895"/>
      <c r="BW56" s="895"/>
      <c r="BX56" s="895"/>
      <c r="BY56" s="895"/>
      <c r="BZ56" s="895"/>
      <c r="CA56" s="895"/>
      <c r="CB56" s="895"/>
      <c r="CC56" s="895"/>
      <c r="CD56" s="895"/>
      <c r="CE56" s="895"/>
      <c r="CF56" s="895"/>
      <c r="CG56" s="895"/>
      <c r="CH56" s="895"/>
      <c r="CI56" s="895"/>
      <c r="CJ56" s="895"/>
      <c r="CK56" s="895"/>
      <c r="CL56" s="895"/>
      <c r="CM56" s="895"/>
      <c r="CN56" s="895"/>
      <c r="CO56" s="895"/>
      <c r="CP56" s="895"/>
      <c r="CQ56" s="895"/>
      <c r="CR56" s="895"/>
      <c r="CS56" s="895"/>
      <c r="CT56" s="895"/>
      <c r="CU56" s="895"/>
      <c r="CV56" s="895"/>
      <c r="CW56" s="895"/>
      <c r="CX56" s="895"/>
      <c r="CY56" s="895"/>
    </row>
    <row r="57" spans="1:103" ht="11.25" customHeight="1">
      <c r="A57" s="877"/>
      <c r="B57" s="877"/>
      <c r="C57" s="877"/>
      <c r="D57" s="877"/>
      <c r="E57" s="876"/>
      <c r="F57" s="876"/>
      <c r="G57" s="876"/>
      <c r="H57" s="876"/>
      <c r="I57" s="876"/>
      <c r="J57" s="876"/>
      <c r="K57" s="876"/>
      <c r="L57" s="876"/>
      <c r="M57" s="876"/>
      <c r="N57" s="876"/>
      <c r="O57" s="876"/>
      <c r="P57" s="876"/>
      <c r="Q57" s="876"/>
      <c r="R57" s="876"/>
      <c r="S57" s="885"/>
      <c r="T57" s="885"/>
      <c r="U57" s="885"/>
      <c r="V57" s="885"/>
      <c r="W57" s="885"/>
      <c r="X57" s="887"/>
      <c r="Y57" s="887"/>
      <c r="Z57" s="887"/>
      <c r="AA57" s="887"/>
      <c r="AB57" s="887"/>
      <c r="AC57" s="889" t="s">
        <v>556</v>
      </c>
      <c r="AD57" s="889"/>
      <c r="AE57" s="889"/>
      <c r="AF57" s="889"/>
      <c r="AG57" s="889"/>
      <c r="AH57" s="893"/>
      <c r="AI57" s="893"/>
      <c r="AJ57" s="893"/>
      <c r="AK57" s="893"/>
      <c r="AL57" s="893"/>
      <c r="AM57" s="876"/>
      <c r="AN57" s="876"/>
      <c r="AO57" s="876"/>
      <c r="AP57" s="876"/>
      <c r="AQ57" s="876"/>
      <c r="AR57" s="876"/>
      <c r="AS57" s="876"/>
      <c r="AT57" s="876"/>
      <c r="AU57" s="876"/>
      <c r="AV57" s="876"/>
      <c r="AW57" s="876"/>
      <c r="AX57" s="876"/>
      <c r="AY57" s="876"/>
      <c r="AZ57" s="876"/>
      <c r="BA57" s="876"/>
      <c r="BB57" s="876"/>
      <c r="BC57" s="876"/>
      <c r="BD57" s="876"/>
      <c r="BE57" s="876"/>
      <c r="BF57" s="876"/>
      <c r="BG57" s="876"/>
      <c r="BH57" s="876"/>
      <c r="BI57" s="876"/>
      <c r="BJ57" s="876"/>
      <c r="BK57" s="876"/>
      <c r="BL57" s="876"/>
      <c r="BM57" s="876"/>
      <c r="BN57" s="876"/>
      <c r="BO57" s="876"/>
      <c r="BP57" s="876"/>
      <c r="BQ57" s="876"/>
      <c r="BR57" s="876"/>
      <c r="BS57" s="876"/>
      <c r="BT57" s="876"/>
      <c r="BU57" s="876"/>
      <c r="BV57" s="876"/>
      <c r="BW57" s="876"/>
      <c r="BX57" s="876"/>
      <c r="BY57" s="876"/>
      <c r="BZ57" s="876"/>
      <c r="CA57" s="876"/>
      <c r="CB57" s="876"/>
      <c r="CC57" s="876"/>
      <c r="CD57" s="876"/>
      <c r="CE57" s="876"/>
      <c r="CF57" s="876"/>
      <c r="CG57" s="876"/>
      <c r="CH57" s="876"/>
      <c r="CI57" s="876"/>
      <c r="CJ57" s="876"/>
      <c r="CK57" s="876"/>
      <c r="CL57" s="876"/>
      <c r="CM57" s="876"/>
      <c r="CN57" s="876"/>
      <c r="CO57" s="876"/>
      <c r="CP57" s="876"/>
      <c r="CQ57" s="876"/>
      <c r="CR57" s="876"/>
      <c r="CS57" s="876"/>
      <c r="CT57" s="876"/>
      <c r="CU57" s="876"/>
      <c r="CV57" s="876"/>
      <c r="CW57" s="876"/>
      <c r="CX57" s="876"/>
      <c r="CY57" s="876"/>
    </row>
    <row r="58" spans="1:103" ht="11.25" customHeight="1">
      <c r="A58" s="877"/>
      <c r="B58" s="877"/>
      <c r="C58" s="877"/>
      <c r="D58" s="877"/>
      <c r="E58" s="876"/>
      <c r="F58" s="876"/>
      <c r="G58" s="876"/>
      <c r="H58" s="876"/>
      <c r="I58" s="876"/>
      <c r="J58" s="876"/>
      <c r="K58" s="876"/>
      <c r="L58" s="876"/>
      <c r="M58" s="876"/>
      <c r="N58" s="876"/>
      <c r="O58" s="876"/>
      <c r="P58" s="876"/>
      <c r="Q58" s="876"/>
      <c r="R58" s="876"/>
      <c r="S58" s="885"/>
      <c r="T58" s="885"/>
      <c r="U58" s="885"/>
      <c r="V58" s="885"/>
      <c r="W58" s="885"/>
      <c r="X58" s="887"/>
      <c r="Y58" s="887"/>
      <c r="Z58" s="887"/>
      <c r="AA58" s="887"/>
      <c r="AB58" s="887"/>
      <c r="AC58" s="889"/>
      <c r="AD58" s="889"/>
      <c r="AE58" s="889"/>
      <c r="AF58" s="889"/>
      <c r="AG58" s="889"/>
      <c r="AH58" s="893"/>
      <c r="AI58" s="893"/>
      <c r="AJ58" s="893"/>
      <c r="AK58" s="893"/>
      <c r="AL58" s="893"/>
      <c r="AM58" s="876"/>
      <c r="AN58" s="876"/>
      <c r="AO58" s="876"/>
      <c r="AP58" s="876"/>
      <c r="AQ58" s="876"/>
      <c r="AR58" s="876"/>
      <c r="AS58" s="876"/>
      <c r="AT58" s="876"/>
      <c r="AU58" s="876"/>
      <c r="AV58" s="876"/>
      <c r="AW58" s="876"/>
      <c r="AX58" s="876"/>
      <c r="AY58" s="876"/>
      <c r="AZ58" s="876"/>
      <c r="BA58" s="876"/>
      <c r="BB58" s="876"/>
      <c r="BC58" s="876"/>
      <c r="BD58" s="876"/>
      <c r="BE58" s="876"/>
      <c r="BF58" s="876"/>
      <c r="BG58" s="876"/>
      <c r="BH58" s="876"/>
      <c r="BI58" s="876"/>
      <c r="BJ58" s="876"/>
      <c r="BK58" s="876"/>
      <c r="BL58" s="876"/>
      <c r="BM58" s="876"/>
      <c r="BN58" s="876"/>
      <c r="BO58" s="876"/>
      <c r="BP58" s="876"/>
      <c r="BQ58" s="876"/>
      <c r="BR58" s="876"/>
      <c r="BS58" s="876"/>
      <c r="BT58" s="876"/>
      <c r="BU58" s="876"/>
      <c r="BV58" s="876"/>
      <c r="BW58" s="876"/>
      <c r="BX58" s="876"/>
      <c r="BY58" s="876"/>
      <c r="BZ58" s="876"/>
      <c r="CA58" s="876"/>
      <c r="CB58" s="876"/>
      <c r="CC58" s="876"/>
      <c r="CD58" s="876"/>
      <c r="CE58" s="876"/>
      <c r="CF58" s="876"/>
      <c r="CG58" s="876"/>
      <c r="CH58" s="876"/>
      <c r="CI58" s="876"/>
      <c r="CJ58" s="876"/>
      <c r="CK58" s="876"/>
      <c r="CL58" s="876"/>
      <c r="CM58" s="876"/>
      <c r="CN58" s="876"/>
      <c r="CO58" s="876"/>
      <c r="CP58" s="876"/>
      <c r="CQ58" s="876"/>
      <c r="CR58" s="876"/>
      <c r="CS58" s="876"/>
      <c r="CT58" s="876"/>
      <c r="CU58" s="876"/>
      <c r="CV58" s="876"/>
      <c r="CW58" s="876"/>
      <c r="CX58" s="876"/>
      <c r="CY58" s="876"/>
    </row>
    <row r="59" spans="1:103" ht="11.25" customHeight="1">
      <c r="A59" s="877"/>
      <c r="B59" s="877"/>
      <c r="C59" s="877"/>
      <c r="D59" s="877"/>
      <c r="E59" s="876"/>
      <c r="F59" s="876"/>
      <c r="G59" s="876"/>
      <c r="H59" s="876"/>
      <c r="I59" s="876"/>
      <c r="J59" s="876"/>
      <c r="K59" s="876"/>
      <c r="L59" s="876"/>
      <c r="M59" s="876"/>
      <c r="N59" s="876"/>
      <c r="O59" s="876"/>
      <c r="P59" s="876"/>
      <c r="Q59" s="876"/>
      <c r="R59" s="876"/>
      <c r="S59" s="885"/>
      <c r="T59" s="885"/>
      <c r="U59" s="885"/>
      <c r="V59" s="885"/>
      <c r="W59" s="885"/>
      <c r="X59" s="887"/>
      <c r="Y59" s="887"/>
      <c r="Z59" s="887"/>
      <c r="AA59" s="887"/>
      <c r="AB59" s="887"/>
      <c r="AC59" s="889"/>
      <c r="AD59" s="889"/>
      <c r="AE59" s="889"/>
      <c r="AF59" s="889"/>
      <c r="AG59" s="889"/>
      <c r="AH59" s="893"/>
      <c r="AI59" s="893"/>
      <c r="AJ59" s="893"/>
      <c r="AK59" s="893"/>
      <c r="AL59" s="893"/>
      <c r="AM59" s="876"/>
      <c r="AN59" s="876"/>
      <c r="AO59" s="876"/>
      <c r="AP59" s="876"/>
      <c r="AQ59" s="876"/>
      <c r="AR59" s="876"/>
      <c r="AS59" s="876"/>
      <c r="AT59" s="876"/>
      <c r="AU59" s="876"/>
      <c r="AV59" s="876"/>
      <c r="AW59" s="876"/>
      <c r="AX59" s="876"/>
      <c r="AY59" s="876"/>
      <c r="AZ59" s="876"/>
      <c r="BA59" s="876"/>
      <c r="BB59" s="876"/>
      <c r="BC59" s="876"/>
      <c r="BD59" s="876"/>
      <c r="BE59" s="876"/>
      <c r="BF59" s="876"/>
      <c r="BG59" s="876"/>
      <c r="BH59" s="876"/>
      <c r="BI59" s="876"/>
      <c r="BJ59" s="876"/>
      <c r="BK59" s="876"/>
      <c r="BL59" s="876"/>
      <c r="BM59" s="876"/>
      <c r="BN59" s="876"/>
      <c r="BO59" s="876"/>
      <c r="BP59" s="876"/>
      <c r="BQ59" s="876"/>
      <c r="BR59" s="876"/>
      <c r="BS59" s="876"/>
      <c r="BT59" s="876"/>
      <c r="BU59" s="876"/>
      <c r="BV59" s="876"/>
      <c r="BW59" s="876"/>
      <c r="BX59" s="876"/>
      <c r="BY59" s="876"/>
      <c r="BZ59" s="876"/>
      <c r="CA59" s="876"/>
      <c r="CB59" s="876"/>
      <c r="CC59" s="876"/>
      <c r="CD59" s="876"/>
      <c r="CE59" s="876"/>
      <c r="CF59" s="876"/>
      <c r="CG59" s="876"/>
      <c r="CH59" s="876"/>
      <c r="CI59" s="876"/>
      <c r="CJ59" s="876"/>
      <c r="CK59" s="876"/>
      <c r="CL59" s="876"/>
      <c r="CM59" s="876"/>
      <c r="CN59" s="876"/>
      <c r="CO59" s="876"/>
      <c r="CP59" s="876"/>
      <c r="CQ59" s="876"/>
      <c r="CR59" s="876"/>
      <c r="CS59" s="876"/>
      <c r="CT59" s="876"/>
      <c r="CU59" s="876"/>
      <c r="CV59" s="876"/>
      <c r="CW59" s="876"/>
      <c r="CX59" s="876"/>
      <c r="CY59" s="876"/>
    </row>
    <row r="60" spans="1:103" ht="11.25" customHeight="1">
      <c r="A60" s="877"/>
      <c r="B60" s="877"/>
      <c r="C60" s="877"/>
      <c r="D60" s="877"/>
      <c r="E60" s="876"/>
      <c r="F60" s="876"/>
      <c r="G60" s="876"/>
      <c r="H60" s="876"/>
      <c r="I60" s="876"/>
      <c r="J60" s="876"/>
      <c r="K60" s="876"/>
      <c r="L60" s="876"/>
      <c r="M60" s="876"/>
      <c r="N60" s="876"/>
      <c r="O60" s="876"/>
      <c r="P60" s="876"/>
      <c r="Q60" s="876"/>
      <c r="R60" s="876"/>
      <c r="S60" s="885"/>
      <c r="T60" s="885"/>
      <c r="U60" s="885"/>
      <c r="V60" s="885"/>
      <c r="W60" s="885"/>
      <c r="X60" s="887"/>
      <c r="Y60" s="887"/>
      <c r="Z60" s="887"/>
      <c r="AA60" s="887"/>
      <c r="AB60" s="887"/>
      <c r="AC60" s="889" t="s">
        <v>557</v>
      </c>
      <c r="AD60" s="889"/>
      <c r="AE60" s="889"/>
      <c r="AF60" s="889"/>
      <c r="AG60" s="889"/>
      <c r="AH60" s="893"/>
      <c r="AI60" s="893"/>
      <c r="AJ60" s="893"/>
      <c r="AK60" s="893"/>
      <c r="AL60" s="893"/>
      <c r="AM60" s="876"/>
      <c r="AN60" s="876"/>
      <c r="AO60" s="876"/>
      <c r="AP60" s="876"/>
      <c r="AQ60" s="876"/>
      <c r="AR60" s="876"/>
      <c r="AS60" s="876"/>
      <c r="AT60" s="876"/>
      <c r="AU60" s="876"/>
      <c r="AV60" s="876"/>
      <c r="AW60" s="876"/>
      <c r="AX60" s="876"/>
      <c r="AY60" s="876"/>
      <c r="AZ60" s="876"/>
      <c r="BA60" s="876"/>
      <c r="BB60" s="876"/>
      <c r="BC60" s="876"/>
      <c r="BD60" s="876"/>
      <c r="BE60" s="876"/>
      <c r="BF60" s="876"/>
      <c r="BG60" s="876"/>
      <c r="BH60" s="876"/>
      <c r="BI60" s="876"/>
      <c r="BJ60" s="876"/>
      <c r="BK60" s="876"/>
      <c r="BL60" s="876"/>
      <c r="BM60" s="876"/>
      <c r="BN60" s="876"/>
      <c r="BO60" s="876"/>
      <c r="BP60" s="876"/>
      <c r="BQ60" s="876"/>
      <c r="BR60" s="876"/>
      <c r="BS60" s="876"/>
      <c r="BT60" s="876"/>
      <c r="BU60" s="876"/>
      <c r="BV60" s="876"/>
      <c r="BW60" s="876"/>
      <c r="BX60" s="876"/>
      <c r="BY60" s="876"/>
      <c r="BZ60" s="876"/>
      <c r="CA60" s="876"/>
      <c r="CB60" s="876"/>
      <c r="CC60" s="876"/>
      <c r="CD60" s="876"/>
      <c r="CE60" s="876"/>
      <c r="CF60" s="876"/>
      <c r="CG60" s="876"/>
      <c r="CH60" s="876"/>
      <c r="CI60" s="876"/>
      <c r="CJ60" s="876"/>
      <c r="CK60" s="876"/>
      <c r="CL60" s="876"/>
      <c r="CM60" s="876"/>
      <c r="CN60" s="876"/>
      <c r="CO60" s="876"/>
      <c r="CP60" s="876"/>
      <c r="CQ60" s="876"/>
      <c r="CR60" s="876"/>
      <c r="CS60" s="876"/>
      <c r="CT60" s="876"/>
      <c r="CU60" s="876"/>
      <c r="CV60" s="876"/>
      <c r="CW60" s="876"/>
      <c r="CX60" s="876"/>
      <c r="CY60" s="876"/>
    </row>
    <row r="61" spans="1:103" ht="11.25" customHeight="1">
      <c r="A61" s="877"/>
      <c r="B61" s="877"/>
      <c r="C61" s="877"/>
      <c r="D61" s="877"/>
      <c r="E61" s="876"/>
      <c r="F61" s="876"/>
      <c r="G61" s="876"/>
      <c r="H61" s="876"/>
      <c r="I61" s="876"/>
      <c r="J61" s="876"/>
      <c r="K61" s="876"/>
      <c r="L61" s="876"/>
      <c r="M61" s="876"/>
      <c r="N61" s="876"/>
      <c r="O61" s="876"/>
      <c r="P61" s="876"/>
      <c r="Q61" s="876"/>
      <c r="R61" s="876"/>
      <c r="S61" s="885"/>
      <c r="T61" s="885"/>
      <c r="U61" s="885"/>
      <c r="V61" s="885"/>
      <c r="W61" s="885"/>
      <c r="X61" s="887"/>
      <c r="Y61" s="887"/>
      <c r="Z61" s="887"/>
      <c r="AA61" s="887"/>
      <c r="AB61" s="887"/>
      <c r="AC61" s="889"/>
      <c r="AD61" s="889"/>
      <c r="AE61" s="889"/>
      <c r="AF61" s="889"/>
      <c r="AG61" s="889"/>
      <c r="AH61" s="893"/>
      <c r="AI61" s="893"/>
      <c r="AJ61" s="893"/>
      <c r="AK61" s="893"/>
      <c r="AL61" s="893"/>
      <c r="AM61" s="876"/>
      <c r="AN61" s="876"/>
      <c r="AO61" s="876"/>
      <c r="AP61" s="876"/>
      <c r="AQ61" s="876"/>
      <c r="AR61" s="876"/>
      <c r="AS61" s="876"/>
      <c r="AT61" s="876"/>
      <c r="AU61" s="876"/>
      <c r="AV61" s="876"/>
      <c r="AW61" s="876"/>
      <c r="AX61" s="876"/>
      <c r="AY61" s="876"/>
      <c r="AZ61" s="876"/>
      <c r="BA61" s="876"/>
      <c r="BB61" s="876"/>
      <c r="BC61" s="876"/>
      <c r="BD61" s="876"/>
      <c r="BE61" s="876"/>
      <c r="BF61" s="876"/>
      <c r="BG61" s="876"/>
      <c r="BH61" s="876"/>
      <c r="BI61" s="876"/>
      <c r="BJ61" s="876"/>
      <c r="BK61" s="876"/>
      <c r="BL61" s="876"/>
      <c r="BM61" s="876"/>
      <c r="BN61" s="876"/>
      <c r="BO61" s="876"/>
      <c r="BP61" s="876"/>
      <c r="BQ61" s="876"/>
      <c r="BR61" s="876"/>
      <c r="BS61" s="876"/>
      <c r="BT61" s="876"/>
      <c r="BU61" s="876"/>
      <c r="BV61" s="876"/>
      <c r="BW61" s="876"/>
      <c r="BX61" s="876"/>
      <c r="BY61" s="876"/>
      <c r="BZ61" s="876"/>
      <c r="CA61" s="876"/>
      <c r="CB61" s="876"/>
      <c r="CC61" s="876"/>
      <c r="CD61" s="876"/>
      <c r="CE61" s="876"/>
      <c r="CF61" s="876"/>
      <c r="CG61" s="876"/>
      <c r="CH61" s="876"/>
      <c r="CI61" s="876"/>
      <c r="CJ61" s="876"/>
      <c r="CK61" s="876"/>
      <c r="CL61" s="876"/>
      <c r="CM61" s="876"/>
      <c r="CN61" s="876"/>
      <c r="CO61" s="876"/>
      <c r="CP61" s="876"/>
      <c r="CQ61" s="876"/>
      <c r="CR61" s="876"/>
      <c r="CS61" s="876"/>
      <c r="CT61" s="876"/>
      <c r="CU61" s="876"/>
      <c r="CV61" s="876"/>
      <c r="CW61" s="876"/>
      <c r="CX61" s="876"/>
      <c r="CY61" s="876"/>
    </row>
    <row r="62" spans="1:103" ht="11.25" customHeight="1">
      <c r="A62" s="877"/>
      <c r="B62" s="877"/>
      <c r="C62" s="877"/>
      <c r="D62" s="877"/>
      <c r="E62" s="876"/>
      <c r="F62" s="876"/>
      <c r="G62" s="876"/>
      <c r="H62" s="876"/>
      <c r="I62" s="876"/>
      <c r="J62" s="876"/>
      <c r="K62" s="876"/>
      <c r="L62" s="876"/>
      <c r="M62" s="876"/>
      <c r="N62" s="876"/>
      <c r="O62" s="876"/>
      <c r="P62" s="876"/>
      <c r="Q62" s="876"/>
      <c r="R62" s="876"/>
      <c r="S62" s="885"/>
      <c r="T62" s="885"/>
      <c r="U62" s="885"/>
      <c r="V62" s="885"/>
      <c r="W62" s="885"/>
      <c r="X62" s="887"/>
      <c r="Y62" s="887"/>
      <c r="Z62" s="887"/>
      <c r="AA62" s="887"/>
      <c r="AB62" s="887"/>
      <c r="AC62" s="889"/>
      <c r="AD62" s="889"/>
      <c r="AE62" s="889"/>
      <c r="AF62" s="889"/>
      <c r="AG62" s="889"/>
      <c r="AH62" s="893"/>
      <c r="AI62" s="893"/>
      <c r="AJ62" s="893"/>
      <c r="AK62" s="893"/>
      <c r="AL62" s="893"/>
      <c r="AM62" s="876"/>
      <c r="AN62" s="876"/>
      <c r="AO62" s="876"/>
      <c r="AP62" s="876"/>
      <c r="AQ62" s="876"/>
      <c r="AR62" s="876"/>
      <c r="AS62" s="876"/>
      <c r="AT62" s="876"/>
      <c r="AU62" s="876"/>
      <c r="AV62" s="876"/>
      <c r="AW62" s="876"/>
      <c r="AX62" s="876"/>
      <c r="AY62" s="876"/>
      <c r="AZ62" s="876"/>
      <c r="BA62" s="876"/>
      <c r="BB62" s="876"/>
      <c r="BC62" s="876"/>
      <c r="BD62" s="876"/>
      <c r="BE62" s="876"/>
      <c r="BF62" s="876"/>
      <c r="BG62" s="876"/>
      <c r="BH62" s="876"/>
      <c r="BI62" s="876"/>
      <c r="BJ62" s="876"/>
      <c r="BK62" s="876"/>
      <c r="BL62" s="876"/>
      <c r="BM62" s="876"/>
      <c r="BN62" s="876"/>
      <c r="BO62" s="876"/>
      <c r="BP62" s="876"/>
      <c r="BQ62" s="876"/>
      <c r="BR62" s="876"/>
      <c r="BS62" s="876"/>
      <c r="BT62" s="876"/>
      <c r="BU62" s="876"/>
      <c r="BV62" s="876"/>
      <c r="BW62" s="876"/>
      <c r="BX62" s="876"/>
      <c r="BY62" s="876"/>
      <c r="BZ62" s="876"/>
      <c r="CA62" s="876"/>
      <c r="CB62" s="876"/>
      <c r="CC62" s="876"/>
      <c r="CD62" s="876"/>
      <c r="CE62" s="876"/>
      <c r="CF62" s="876"/>
      <c r="CG62" s="876"/>
      <c r="CH62" s="876"/>
      <c r="CI62" s="876"/>
      <c r="CJ62" s="876"/>
      <c r="CK62" s="876"/>
      <c r="CL62" s="876"/>
      <c r="CM62" s="876"/>
      <c r="CN62" s="876"/>
      <c r="CO62" s="876"/>
      <c r="CP62" s="876"/>
      <c r="CQ62" s="876"/>
      <c r="CR62" s="876"/>
      <c r="CS62" s="876"/>
      <c r="CT62" s="876"/>
      <c r="CU62" s="876"/>
      <c r="CV62" s="876"/>
      <c r="CW62" s="876"/>
      <c r="CX62" s="876"/>
      <c r="CY62" s="876"/>
    </row>
    <row r="63" spans="1:103" ht="11.25" customHeight="1">
      <c r="A63" s="877"/>
      <c r="B63" s="877"/>
      <c r="C63" s="877"/>
      <c r="D63" s="877"/>
      <c r="E63" s="876"/>
      <c r="F63" s="876"/>
      <c r="G63" s="876"/>
      <c r="H63" s="876"/>
      <c r="I63" s="876"/>
      <c r="J63" s="876"/>
      <c r="K63" s="876"/>
      <c r="L63" s="876"/>
      <c r="M63" s="876"/>
      <c r="N63" s="876"/>
      <c r="O63" s="876"/>
      <c r="P63" s="876"/>
      <c r="Q63" s="876"/>
      <c r="R63" s="876"/>
      <c r="S63" s="885"/>
      <c r="T63" s="885"/>
      <c r="U63" s="885"/>
      <c r="V63" s="885"/>
      <c r="W63" s="885"/>
      <c r="X63" s="887"/>
      <c r="Y63" s="887"/>
      <c r="Z63" s="887"/>
      <c r="AA63" s="887"/>
      <c r="AB63" s="887"/>
      <c r="AC63" s="890" t="s">
        <v>187</v>
      </c>
      <c r="AD63" s="890"/>
      <c r="AE63" s="890"/>
      <c r="AF63" s="890"/>
      <c r="AG63" s="890"/>
      <c r="AH63" s="894">
        <f>AH60-AH57</f>
        <v>0</v>
      </c>
      <c r="AI63" s="894"/>
      <c r="AJ63" s="894"/>
      <c r="AK63" s="894"/>
      <c r="AL63" s="894"/>
      <c r="AM63" s="895">
        <f>AM60-AM57</f>
        <v>0</v>
      </c>
      <c r="AN63" s="895"/>
      <c r="AO63" s="895"/>
      <c r="AP63" s="895"/>
      <c r="AQ63" s="895"/>
      <c r="AR63" s="895">
        <f>AR60-AR57</f>
        <v>0</v>
      </c>
      <c r="AS63" s="895"/>
      <c r="AT63" s="895"/>
      <c r="AU63" s="895"/>
      <c r="AV63" s="895"/>
      <c r="AW63" s="895">
        <f>AW60-AW57</f>
        <v>0</v>
      </c>
      <c r="AX63" s="895"/>
      <c r="AY63" s="895"/>
      <c r="AZ63" s="895"/>
      <c r="BA63" s="895"/>
      <c r="BB63" s="895">
        <f>BB60-BB57</f>
        <v>0</v>
      </c>
      <c r="BC63" s="895"/>
      <c r="BD63" s="895"/>
      <c r="BE63" s="895"/>
      <c r="BF63" s="895"/>
      <c r="BG63" s="895">
        <f>BG60-BG57</f>
        <v>0</v>
      </c>
      <c r="BH63" s="895"/>
      <c r="BI63" s="895"/>
      <c r="BJ63" s="895"/>
      <c r="BK63" s="895"/>
      <c r="BL63" s="895">
        <f>BL60-BL57</f>
        <v>0</v>
      </c>
      <c r="BM63" s="895"/>
      <c r="BN63" s="895"/>
      <c r="BO63" s="895"/>
      <c r="BP63" s="895"/>
      <c r="BQ63" s="895">
        <f>BQ60-BQ57</f>
        <v>0</v>
      </c>
      <c r="BR63" s="895"/>
      <c r="BS63" s="895"/>
      <c r="BT63" s="895"/>
      <c r="BU63" s="895"/>
      <c r="BV63" s="895">
        <f>BV60-BV57</f>
        <v>0</v>
      </c>
      <c r="BW63" s="895"/>
      <c r="BX63" s="895"/>
      <c r="BY63" s="895"/>
      <c r="BZ63" s="895"/>
      <c r="CA63" s="895">
        <f>CA60-CA57</f>
        <v>0</v>
      </c>
      <c r="CB63" s="895"/>
      <c r="CC63" s="895"/>
      <c r="CD63" s="895"/>
      <c r="CE63" s="895"/>
      <c r="CF63" s="895">
        <f>CF60-CF57</f>
        <v>0</v>
      </c>
      <c r="CG63" s="895"/>
      <c r="CH63" s="895"/>
      <c r="CI63" s="895"/>
      <c r="CJ63" s="895"/>
      <c r="CK63" s="895">
        <f>CK60-CK57</f>
        <v>0</v>
      </c>
      <c r="CL63" s="895"/>
      <c r="CM63" s="895"/>
      <c r="CN63" s="895"/>
      <c r="CO63" s="895"/>
      <c r="CP63" s="895">
        <f>CP60-CP57</f>
        <v>0</v>
      </c>
      <c r="CQ63" s="895"/>
      <c r="CR63" s="895"/>
      <c r="CS63" s="895"/>
      <c r="CT63" s="895"/>
      <c r="CU63" s="895">
        <f>CU60-CU57</f>
        <v>0</v>
      </c>
      <c r="CV63" s="895"/>
      <c r="CW63" s="895"/>
      <c r="CX63" s="895"/>
      <c r="CY63" s="895"/>
    </row>
    <row r="64" spans="1:103" ht="11.25" customHeight="1">
      <c r="A64" s="877"/>
      <c r="B64" s="877"/>
      <c r="C64" s="877"/>
      <c r="D64" s="877"/>
      <c r="E64" s="876"/>
      <c r="F64" s="876"/>
      <c r="G64" s="876"/>
      <c r="H64" s="876"/>
      <c r="I64" s="876"/>
      <c r="J64" s="876"/>
      <c r="K64" s="876"/>
      <c r="L64" s="876"/>
      <c r="M64" s="876"/>
      <c r="N64" s="876"/>
      <c r="O64" s="876"/>
      <c r="P64" s="876"/>
      <c r="Q64" s="876"/>
      <c r="R64" s="876"/>
      <c r="S64" s="885"/>
      <c r="T64" s="885"/>
      <c r="U64" s="885"/>
      <c r="V64" s="885"/>
      <c r="W64" s="885"/>
      <c r="X64" s="887"/>
      <c r="Y64" s="887"/>
      <c r="Z64" s="887"/>
      <c r="AA64" s="887"/>
      <c r="AB64" s="887"/>
      <c r="AC64" s="890"/>
      <c r="AD64" s="890"/>
      <c r="AE64" s="890"/>
      <c r="AF64" s="890"/>
      <c r="AG64" s="890"/>
      <c r="AH64" s="894"/>
      <c r="AI64" s="894"/>
      <c r="AJ64" s="894"/>
      <c r="AK64" s="894"/>
      <c r="AL64" s="894"/>
      <c r="AM64" s="895"/>
      <c r="AN64" s="895"/>
      <c r="AO64" s="895"/>
      <c r="AP64" s="895"/>
      <c r="AQ64" s="895"/>
      <c r="AR64" s="895"/>
      <c r="AS64" s="895"/>
      <c r="AT64" s="895"/>
      <c r="AU64" s="895"/>
      <c r="AV64" s="895"/>
      <c r="AW64" s="895"/>
      <c r="AX64" s="895"/>
      <c r="AY64" s="895"/>
      <c r="AZ64" s="895"/>
      <c r="BA64" s="895"/>
      <c r="BB64" s="895"/>
      <c r="BC64" s="895"/>
      <c r="BD64" s="895"/>
      <c r="BE64" s="895"/>
      <c r="BF64" s="895"/>
      <c r="BG64" s="895"/>
      <c r="BH64" s="895"/>
      <c r="BI64" s="895"/>
      <c r="BJ64" s="895"/>
      <c r="BK64" s="895"/>
      <c r="BL64" s="895"/>
      <c r="BM64" s="895"/>
      <c r="BN64" s="895"/>
      <c r="BO64" s="895"/>
      <c r="BP64" s="895"/>
      <c r="BQ64" s="895"/>
      <c r="BR64" s="895"/>
      <c r="BS64" s="895"/>
      <c r="BT64" s="895"/>
      <c r="BU64" s="895"/>
      <c r="BV64" s="895"/>
      <c r="BW64" s="895"/>
      <c r="BX64" s="895"/>
      <c r="BY64" s="895"/>
      <c r="BZ64" s="895"/>
      <c r="CA64" s="895"/>
      <c r="CB64" s="895"/>
      <c r="CC64" s="895"/>
      <c r="CD64" s="895"/>
      <c r="CE64" s="895"/>
      <c r="CF64" s="895"/>
      <c r="CG64" s="895"/>
      <c r="CH64" s="895"/>
      <c r="CI64" s="895"/>
      <c r="CJ64" s="895"/>
      <c r="CK64" s="895"/>
      <c r="CL64" s="895"/>
      <c r="CM64" s="895"/>
      <c r="CN64" s="895"/>
      <c r="CO64" s="895"/>
      <c r="CP64" s="895"/>
      <c r="CQ64" s="895"/>
      <c r="CR64" s="895"/>
      <c r="CS64" s="895"/>
      <c r="CT64" s="895"/>
      <c r="CU64" s="895"/>
      <c r="CV64" s="895"/>
      <c r="CW64" s="895"/>
      <c r="CX64" s="895"/>
      <c r="CY64" s="895"/>
    </row>
    <row r="65" spans="1:103" ht="11.25" customHeight="1">
      <c r="A65" s="877"/>
      <c r="B65" s="877"/>
      <c r="C65" s="877"/>
      <c r="D65" s="877"/>
      <c r="E65" s="876"/>
      <c r="F65" s="876"/>
      <c r="G65" s="876"/>
      <c r="H65" s="876"/>
      <c r="I65" s="876"/>
      <c r="J65" s="876"/>
      <c r="K65" s="876"/>
      <c r="L65" s="876"/>
      <c r="M65" s="876"/>
      <c r="N65" s="876"/>
      <c r="O65" s="876"/>
      <c r="P65" s="876"/>
      <c r="Q65" s="876"/>
      <c r="R65" s="876"/>
      <c r="S65" s="885"/>
      <c r="T65" s="885"/>
      <c r="U65" s="885"/>
      <c r="V65" s="885"/>
      <c r="W65" s="885"/>
      <c r="X65" s="887"/>
      <c r="Y65" s="887"/>
      <c r="Z65" s="887"/>
      <c r="AA65" s="887"/>
      <c r="AB65" s="887"/>
      <c r="AC65" s="890"/>
      <c r="AD65" s="890"/>
      <c r="AE65" s="890"/>
      <c r="AF65" s="890"/>
      <c r="AG65" s="890"/>
      <c r="AH65" s="894"/>
      <c r="AI65" s="894"/>
      <c r="AJ65" s="894"/>
      <c r="AK65" s="894"/>
      <c r="AL65" s="894"/>
      <c r="AM65" s="895"/>
      <c r="AN65" s="895"/>
      <c r="AO65" s="895"/>
      <c r="AP65" s="895"/>
      <c r="AQ65" s="895"/>
      <c r="AR65" s="895"/>
      <c r="AS65" s="895"/>
      <c r="AT65" s="895"/>
      <c r="AU65" s="895"/>
      <c r="AV65" s="895"/>
      <c r="AW65" s="895"/>
      <c r="AX65" s="895"/>
      <c r="AY65" s="895"/>
      <c r="AZ65" s="895"/>
      <c r="BA65" s="895"/>
      <c r="BB65" s="895"/>
      <c r="BC65" s="895"/>
      <c r="BD65" s="895"/>
      <c r="BE65" s="895"/>
      <c r="BF65" s="895"/>
      <c r="BG65" s="895"/>
      <c r="BH65" s="895"/>
      <c r="BI65" s="895"/>
      <c r="BJ65" s="895"/>
      <c r="BK65" s="895"/>
      <c r="BL65" s="895"/>
      <c r="BM65" s="895"/>
      <c r="BN65" s="895"/>
      <c r="BO65" s="895"/>
      <c r="BP65" s="895"/>
      <c r="BQ65" s="895"/>
      <c r="BR65" s="895"/>
      <c r="BS65" s="895"/>
      <c r="BT65" s="895"/>
      <c r="BU65" s="895"/>
      <c r="BV65" s="895"/>
      <c r="BW65" s="895"/>
      <c r="BX65" s="895"/>
      <c r="BY65" s="895"/>
      <c r="BZ65" s="895"/>
      <c r="CA65" s="895"/>
      <c r="CB65" s="895"/>
      <c r="CC65" s="895"/>
      <c r="CD65" s="895"/>
      <c r="CE65" s="895"/>
      <c r="CF65" s="895"/>
      <c r="CG65" s="895"/>
      <c r="CH65" s="895"/>
      <c r="CI65" s="895"/>
      <c r="CJ65" s="895"/>
      <c r="CK65" s="895"/>
      <c r="CL65" s="895"/>
      <c r="CM65" s="895"/>
      <c r="CN65" s="895"/>
      <c r="CO65" s="895"/>
      <c r="CP65" s="895"/>
      <c r="CQ65" s="895"/>
      <c r="CR65" s="895"/>
      <c r="CS65" s="895"/>
      <c r="CT65" s="895"/>
      <c r="CU65" s="895"/>
      <c r="CV65" s="895"/>
      <c r="CW65" s="895"/>
      <c r="CX65" s="895"/>
      <c r="CY65" s="895"/>
    </row>
    <row r="66" spans="1:103" ht="11.25" customHeight="1">
      <c r="A66" s="877"/>
      <c r="B66" s="877"/>
      <c r="C66" s="877"/>
      <c r="D66" s="877"/>
      <c r="E66" s="876"/>
      <c r="F66" s="876"/>
      <c r="G66" s="876"/>
      <c r="H66" s="876"/>
      <c r="I66" s="876"/>
      <c r="J66" s="876"/>
      <c r="K66" s="876"/>
      <c r="L66" s="876"/>
      <c r="M66" s="876"/>
      <c r="N66" s="876"/>
      <c r="O66" s="876"/>
      <c r="P66" s="876"/>
      <c r="Q66" s="876"/>
      <c r="R66" s="876"/>
      <c r="S66" s="885"/>
      <c r="T66" s="885"/>
      <c r="U66" s="885"/>
      <c r="V66" s="885"/>
      <c r="W66" s="885"/>
      <c r="X66" s="887"/>
      <c r="Y66" s="887"/>
      <c r="Z66" s="887"/>
      <c r="AA66" s="887"/>
      <c r="AB66" s="887"/>
      <c r="AC66" s="889" t="s">
        <v>556</v>
      </c>
      <c r="AD66" s="889"/>
      <c r="AE66" s="889"/>
      <c r="AF66" s="889"/>
      <c r="AG66" s="889"/>
      <c r="AH66" s="893"/>
      <c r="AI66" s="893"/>
      <c r="AJ66" s="893"/>
      <c r="AK66" s="893"/>
      <c r="AL66" s="893"/>
      <c r="AM66" s="876"/>
      <c r="AN66" s="876"/>
      <c r="AO66" s="876"/>
      <c r="AP66" s="876"/>
      <c r="AQ66" s="876"/>
      <c r="AR66" s="876"/>
      <c r="AS66" s="876"/>
      <c r="AT66" s="876"/>
      <c r="AU66" s="876"/>
      <c r="AV66" s="876"/>
      <c r="AW66" s="876"/>
      <c r="AX66" s="876"/>
      <c r="AY66" s="876"/>
      <c r="AZ66" s="876"/>
      <c r="BA66" s="876"/>
      <c r="BB66" s="876"/>
      <c r="BC66" s="876"/>
      <c r="BD66" s="876"/>
      <c r="BE66" s="876"/>
      <c r="BF66" s="876"/>
      <c r="BG66" s="876"/>
      <c r="BH66" s="876"/>
      <c r="BI66" s="876"/>
      <c r="BJ66" s="876"/>
      <c r="BK66" s="876"/>
      <c r="BL66" s="876"/>
      <c r="BM66" s="876"/>
      <c r="BN66" s="876"/>
      <c r="BO66" s="876"/>
      <c r="BP66" s="876"/>
      <c r="BQ66" s="876"/>
      <c r="BR66" s="876"/>
      <c r="BS66" s="876"/>
      <c r="BT66" s="876"/>
      <c r="BU66" s="876"/>
      <c r="BV66" s="876"/>
      <c r="BW66" s="876"/>
      <c r="BX66" s="876"/>
      <c r="BY66" s="876"/>
      <c r="BZ66" s="876"/>
      <c r="CA66" s="876"/>
      <c r="CB66" s="876"/>
      <c r="CC66" s="876"/>
      <c r="CD66" s="876"/>
      <c r="CE66" s="876"/>
      <c r="CF66" s="876"/>
      <c r="CG66" s="876"/>
      <c r="CH66" s="876"/>
      <c r="CI66" s="876"/>
      <c r="CJ66" s="876"/>
      <c r="CK66" s="876"/>
      <c r="CL66" s="876"/>
      <c r="CM66" s="876"/>
      <c r="CN66" s="876"/>
      <c r="CO66" s="876"/>
      <c r="CP66" s="876"/>
      <c r="CQ66" s="876"/>
      <c r="CR66" s="876"/>
      <c r="CS66" s="876"/>
      <c r="CT66" s="876"/>
      <c r="CU66" s="876"/>
      <c r="CV66" s="876"/>
      <c r="CW66" s="876"/>
      <c r="CX66" s="876"/>
      <c r="CY66" s="876"/>
    </row>
    <row r="67" spans="1:103" ht="11.25" customHeight="1">
      <c r="A67" s="877"/>
      <c r="B67" s="877"/>
      <c r="C67" s="877"/>
      <c r="D67" s="877"/>
      <c r="E67" s="876"/>
      <c r="F67" s="876"/>
      <c r="G67" s="876"/>
      <c r="H67" s="876"/>
      <c r="I67" s="876"/>
      <c r="J67" s="876"/>
      <c r="K67" s="876"/>
      <c r="L67" s="876"/>
      <c r="M67" s="876"/>
      <c r="N67" s="876"/>
      <c r="O67" s="876"/>
      <c r="P67" s="876"/>
      <c r="Q67" s="876"/>
      <c r="R67" s="876"/>
      <c r="S67" s="885"/>
      <c r="T67" s="885"/>
      <c r="U67" s="885"/>
      <c r="V67" s="885"/>
      <c r="W67" s="885"/>
      <c r="X67" s="887"/>
      <c r="Y67" s="887"/>
      <c r="Z67" s="887"/>
      <c r="AA67" s="887"/>
      <c r="AB67" s="887"/>
      <c r="AC67" s="889"/>
      <c r="AD67" s="889"/>
      <c r="AE67" s="889"/>
      <c r="AF67" s="889"/>
      <c r="AG67" s="889"/>
      <c r="AH67" s="893"/>
      <c r="AI67" s="893"/>
      <c r="AJ67" s="893"/>
      <c r="AK67" s="893"/>
      <c r="AL67" s="893"/>
      <c r="AM67" s="876"/>
      <c r="AN67" s="876"/>
      <c r="AO67" s="876"/>
      <c r="AP67" s="876"/>
      <c r="AQ67" s="876"/>
      <c r="AR67" s="876"/>
      <c r="AS67" s="876"/>
      <c r="AT67" s="876"/>
      <c r="AU67" s="876"/>
      <c r="AV67" s="876"/>
      <c r="AW67" s="876"/>
      <c r="AX67" s="876"/>
      <c r="AY67" s="876"/>
      <c r="AZ67" s="876"/>
      <c r="BA67" s="876"/>
      <c r="BB67" s="876"/>
      <c r="BC67" s="876"/>
      <c r="BD67" s="876"/>
      <c r="BE67" s="876"/>
      <c r="BF67" s="876"/>
      <c r="BG67" s="876"/>
      <c r="BH67" s="876"/>
      <c r="BI67" s="876"/>
      <c r="BJ67" s="876"/>
      <c r="BK67" s="876"/>
      <c r="BL67" s="876"/>
      <c r="BM67" s="876"/>
      <c r="BN67" s="876"/>
      <c r="BO67" s="876"/>
      <c r="BP67" s="876"/>
      <c r="BQ67" s="876"/>
      <c r="BR67" s="876"/>
      <c r="BS67" s="876"/>
      <c r="BT67" s="876"/>
      <c r="BU67" s="876"/>
      <c r="BV67" s="876"/>
      <c r="BW67" s="876"/>
      <c r="BX67" s="876"/>
      <c r="BY67" s="876"/>
      <c r="BZ67" s="876"/>
      <c r="CA67" s="876"/>
      <c r="CB67" s="876"/>
      <c r="CC67" s="876"/>
      <c r="CD67" s="876"/>
      <c r="CE67" s="876"/>
      <c r="CF67" s="876"/>
      <c r="CG67" s="876"/>
      <c r="CH67" s="876"/>
      <c r="CI67" s="876"/>
      <c r="CJ67" s="876"/>
      <c r="CK67" s="876"/>
      <c r="CL67" s="876"/>
      <c r="CM67" s="876"/>
      <c r="CN67" s="876"/>
      <c r="CO67" s="876"/>
      <c r="CP67" s="876"/>
      <c r="CQ67" s="876"/>
      <c r="CR67" s="876"/>
      <c r="CS67" s="876"/>
      <c r="CT67" s="876"/>
      <c r="CU67" s="876"/>
      <c r="CV67" s="876"/>
      <c r="CW67" s="876"/>
      <c r="CX67" s="876"/>
      <c r="CY67" s="876"/>
    </row>
    <row r="68" spans="1:103" ht="11.25" customHeight="1">
      <c r="A68" s="877"/>
      <c r="B68" s="877"/>
      <c r="C68" s="877"/>
      <c r="D68" s="877"/>
      <c r="E68" s="876"/>
      <c r="F68" s="876"/>
      <c r="G68" s="876"/>
      <c r="H68" s="876"/>
      <c r="I68" s="876"/>
      <c r="J68" s="876"/>
      <c r="K68" s="876"/>
      <c r="L68" s="876"/>
      <c r="M68" s="876"/>
      <c r="N68" s="876"/>
      <c r="O68" s="876"/>
      <c r="P68" s="876"/>
      <c r="Q68" s="876"/>
      <c r="R68" s="876"/>
      <c r="S68" s="885"/>
      <c r="T68" s="885"/>
      <c r="U68" s="885"/>
      <c r="V68" s="885"/>
      <c r="W68" s="885"/>
      <c r="X68" s="887"/>
      <c r="Y68" s="887"/>
      <c r="Z68" s="887"/>
      <c r="AA68" s="887"/>
      <c r="AB68" s="887"/>
      <c r="AC68" s="889"/>
      <c r="AD68" s="889"/>
      <c r="AE68" s="889"/>
      <c r="AF68" s="889"/>
      <c r="AG68" s="889"/>
      <c r="AH68" s="893"/>
      <c r="AI68" s="893"/>
      <c r="AJ68" s="893"/>
      <c r="AK68" s="893"/>
      <c r="AL68" s="893"/>
      <c r="AM68" s="876"/>
      <c r="AN68" s="876"/>
      <c r="AO68" s="876"/>
      <c r="AP68" s="876"/>
      <c r="AQ68" s="876"/>
      <c r="AR68" s="876"/>
      <c r="AS68" s="876"/>
      <c r="AT68" s="876"/>
      <c r="AU68" s="876"/>
      <c r="AV68" s="876"/>
      <c r="AW68" s="876"/>
      <c r="AX68" s="876"/>
      <c r="AY68" s="876"/>
      <c r="AZ68" s="876"/>
      <c r="BA68" s="876"/>
      <c r="BB68" s="876"/>
      <c r="BC68" s="876"/>
      <c r="BD68" s="876"/>
      <c r="BE68" s="876"/>
      <c r="BF68" s="876"/>
      <c r="BG68" s="876"/>
      <c r="BH68" s="876"/>
      <c r="BI68" s="876"/>
      <c r="BJ68" s="876"/>
      <c r="BK68" s="876"/>
      <c r="BL68" s="876"/>
      <c r="BM68" s="876"/>
      <c r="BN68" s="876"/>
      <c r="BO68" s="876"/>
      <c r="BP68" s="876"/>
      <c r="BQ68" s="876"/>
      <c r="BR68" s="876"/>
      <c r="BS68" s="876"/>
      <c r="BT68" s="876"/>
      <c r="BU68" s="876"/>
      <c r="BV68" s="876"/>
      <c r="BW68" s="876"/>
      <c r="BX68" s="876"/>
      <c r="BY68" s="876"/>
      <c r="BZ68" s="876"/>
      <c r="CA68" s="876"/>
      <c r="CB68" s="876"/>
      <c r="CC68" s="876"/>
      <c r="CD68" s="876"/>
      <c r="CE68" s="876"/>
      <c r="CF68" s="876"/>
      <c r="CG68" s="876"/>
      <c r="CH68" s="876"/>
      <c r="CI68" s="876"/>
      <c r="CJ68" s="876"/>
      <c r="CK68" s="876"/>
      <c r="CL68" s="876"/>
      <c r="CM68" s="876"/>
      <c r="CN68" s="876"/>
      <c r="CO68" s="876"/>
      <c r="CP68" s="876"/>
      <c r="CQ68" s="876"/>
      <c r="CR68" s="876"/>
      <c r="CS68" s="876"/>
      <c r="CT68" s="876"/>
      <c r="CU68" s="876"/>
      <c r="CV68" s="876"/>
      <c r="CW68" s="876"/>
      <c r="CX68" s="876"/>
      <c r="CY68" s="876"/>
    </row>
    <row r="69" spans="1:103" ht="11.25" customHeight="1">
      <c r="A69" s="877"/>
      <c r="B69" s="877"/>
      <c r="C69" s="877"/>
      <c r="D69" s="877"/>
      <c r="E69" s="876"/>
      <c r="F69" s="876"/>
      <c r="G69" s="876"/>
      <c r="H69" s="876"/>
      <c r="I69" s="876"/>
      <c r="J69" s="876"/>
      <c r="K69" s="876"/>
      <c r="L69" s="876"/>
      <c r="M69" s="876"/>
      <c r="N69" s="876"/>
      <c r="O69" s="876"/>
      <c r="P69" s="876"/>
      <c r="Q69" s="876"/>
      <c r="R69" s="876"/>
      <c r="S69" s="885"/>
      <c r="T69" s="885"/>
      <c r="U69" s="885"/>
      <c r="V69" s="885"/>
      <c r="W69" s="885"/>
      <c r="X69" s="887"/>
      <c r="Y69" s="887"/>
      <c r="Z69" s="887"/>
      <c r="AA69" s="887"/>
      <c r="AB69" s="887"/>
      <c r="AC69" s="889" t="s">
        <v>557</v>
      </c>
      <c r="AD69" s="889"/>
      <c r="AE69" s="889"/>
      <c r="AF69" s="889"/>
      <c r="AG69" s="889"/>
      <c r="AH69" s="893"/>
      <c r="AI69" s="893"/>
      <c r="AJ69" s="893"/>
      <c r="AK69" s="893"/>
      <c r="AL69" s="893"/>
      <c r="AM69" s="876"/>
      <c r="AN69" s="876"/>
      <c r="AO69" s="876"/>
      <c r="AP69" s="876"/>
      <c r="AQ69" s="876"/>
      <c r="AR69" s="876"/>
      <c r="AS69" s="876"/>
      <c r="AT69" s="876"/>
      <c r="AU69" s="876"/>
      <c r="AV69" s="876"/>
      <c r="AW69" s="876"/>
      <c r="AX69" s="876"/>
      <c r="AY69" s="876"/>
      <c r="AZ69" s="876"/>
      <c r="BA69" s="876"/>
      <c r="BB69" s="876"/>
      <c r="BC69" s="876"/>
      <c r="BD69" s="876"/>
      <c r="BE69" s="876"/>
      <c r="BF69" s="876"/>
      <c r="BG69" s="876"/>
      <c r="BH69" s="876"/>
      <c r="BI69" s="876"/>
      <c r="BJ69" s="876"/>
      <c r="BK69" s="876"/>
      <c r="BL69" s="876"/>
      <c r="BM69" s="876"/>
      <c r="BN69" s="876"/>
      <c r="BO69" s="876"/>
      <c r="BP69" s="876"/>
      <c r="BQ69" s="876"/>
      <c r="BR69" s="876"/>
      <c r="BS69" s="876"/>
      <c r="BT69" s="876"/>
      <c r="BU69" s="876"/>
      <c r="BV69" s="876"/>
      <c r="BW69" s="876"/>
      <c r="BX69" s="876"/>
      <c r="BY69" s="876"/>
      <c r="BZ69" s="876"/>
      <c r="CA69" s="876"/>
      <c r="CB69" s="876"/>
      <c r="CC69" s="876"/>
      <c r="CD69" s="876"/>
      <c r="CE69" s="876"/>
      <c r="CF69" s="876"/>
      <c r="CG69" s="876"/>
      <c r="CH69" s="876"/>
      <c r="CI69" s="876"/>
      <c r="CJ69" s="876"/>
      <c r="CK69" s="876"/>
      <c r="CL69" s="876"/>
      <c r="CM69" s="876"/>
      <c r="CN69" s="876"/>
      <c r="CO69" s="876"/>
      <c r="CP69" s="876"/>
      <c r="CQ69" s="876"/>
      <c r="CR69" s="876"/>
      <c r="CS69" s="876"/>
      <c r="CT69" s="876"/>
      <c r="CU69" s="876"/>
      <c r="CV69" s="876"/>
      <c r="CW69" s="876"/>
      <c r="CX69" s="876"/>
      <c r="CY69" s="876"/>
    </row>
    <row r="70" spans="1:103" ht="11.25" customHeight="1">
      <c r="A70" s="877"/>
      <c r="B70" s="877"/>
      <c r="C70" s="877"/>
      <c r="D70" s="877"/>
      <c r="E70" s="876"/>
      <c r="F70" s="876"/>
      <c r="G70" s="876"/>
      <c r="H70" s="876"/>
      <c r="I70" s="876"/>
      <c r="J70" s="876"/>
      <c r="K70" s="876"/>
      <c r="L70" s="876"/>
      <c r="M70" s="876"/>
      <c r="N70" s="876"/>
      <c r="O70" s="876"/>
      <c r="P70" s="876"/>
      <c r="Q70" s="876"/>
      <c r="R70" s="876"/>
      <c r="S70" s="885"/>
      <c r="T70" s="885"/>
      <c r="U70" s="885"/>
      <c r="V70" s="885"/>
      <c r="W70" s="885"/>
      <c r="X70" s="887"/>
      <c r="Y70" s="887"/>
      <c r="Z70" s="887"/>
      <c r="AA70" s="887"/>
      <c r="AB70" s="887"/>
      <c r="AC70" s="889"/>
      <c r="AD70" s="889"/>
      <c r="AE70" s="889"/>
      <c r="AF70" s="889"/>
      <c r="AG70" s="889"/>
      <c r="AH70" s="893"/>
      <c r="AI70" s="893"/>
      <c r="AJ70" s="893"/>
      <c r="AK70" s="893"/>
      <c r="AL70" s="893"/>
      <c r="AM70" s="876"/>
      <c r="AN70" s="876"/>
      <c r="AO70" s="876"/>
      <c r="AP70" s="876"/>
      <c r="AQ70" s="876"/>
      <c r="AR70" s="876"/>
      <c r="AS70" s="876"/>
      <c r="AT70" s="876"/>
      <c r="AU70" s="876"/>
      <c r="AV70" s="876"/>
      <c r="AW70" s="876"/>
      <c r="AX70" s="876"/>
      <c r="AY70" s="876"/>
      <c r="AZ70" s="876"/>
      <c r="BA70" s="876"/>
      <c r="BB70" s="876"/>
      <c r="BC70" s="876"/>
      <c r="BD70" s="876"/>
      <c r="BE70" s="876"/>
      <c r="BF70" s="876"/>
      <c r="BG70" s="876"/>
      <c r="BH70" s="876"/>
      <c r="BI70" s="876"/>
      <c r="BJ70" s="876"/>
      <c r="BK70" s="876"/>
      <c r="BL70" s="876"/>
      <c r="BM70" s="876"/>
      <c r="BN70" s="876"/>
      <c r="BO70" s="876"/>
      <c r="BP70" s="876"/>
      <c r="BQ70" s="876"/>
      <c r="BR70" s="876"/>
      <c r="BS70" s="876"/>
      <c r="BT70" s="876"/>
      <c r="BU70" s="876"/>
      <c r="BV70" s="876"/>
      <c r="BW70" s="876"/>
      <c r="BX70" s="876"/>
      <c r="BY70" s="876"/>
      <c r="BZ70" s="876"/>
      <c r="CA70" s="876"/>
      <c r="CB70" s="876"/>
      <c r="CC70" s="876"/>
      <c r="CD70" s="876"/>
      <c r="CE70" s="876"/>
      <c r="CF70" s="876"/>
      <c r="CG70" s="876"/>
      <c r="CH70" s="876"/>
      <c r="CI70" s="876"/>
      <c r="CJ70" s="876"/>
      <c r="CK70" s="876"/>
      <c r="CL70" s="876"/>
      <c r="CM70" s="876"/>
      <c r="CN70" s="876"/>
      <c r="CO70" s="876"/>
      <c r="CP70" s="876"/>
      <c r="CQ70" s="876"/>
      <c r="CR70" s="876"/>
      <c r="CS70" s="876"/>
      <c r="CT70" s="876"/>
      <c r="CU70" s="876"/>
      <c r="CV70" s="876"/>
      <c r="CW70" s="876"/>
      <c r="CX70" s="876"/>
      <c r="CY70" s="876"/>
    </row>
    <row r="71" spans="1:103" ht="11.25" customHeight="1">
      <c r="A71" s="877"/>
      <c r="B71" s="877"/>
      <c r="C71" s="877"/>
      <c r="D71" s="877"/>
      <c r="E71" s="876"/>
      <c r="F71" s="876"/>
      <c r="G71" s="876"/>
      <c r="H71" s="876"/>
      <c r="I71" s="876"/>
      <c r="J71" s="876"/>
      <c r="K71" s="876"/>
      <c r="L71" s="876"/>
      <c r="M71" s="876"/>
      <c r="N71" s="876"/>
      <c r="O71" s="876"/>
      <c r="P71" s="876"/>
      <c r="Q71" s="876"/>
      <c r="R71" s="876"/>
      <c r="S71" s="885"/>
      <c r="T71" s="885"/>
      <c r="U71" s="885"/>
      <c r="V71" s="885"/>
      <c r="W71" s="885"/>
      <c r="X71" s="887"/>
      <c r="Y71" s="887"/>
      <c r="Z71" s="887"/>
      <c r="AA71" s="887"/>
      <c r="AB71" s="887"/>
      <c r="AC71" s="889"/>
      <c r="AD71" s="889"/>
      <c r="AE71" s="889"/>
      <c r="AF71" s="889"/>
      <c r="AG71" s="889"/>
      <c r="AH71" s="893"/>
      <c r="AI71" s="893"/>
      <c r="AJ71" s="893"/>
      <c r="AK71" s="893"/>
      <c r="AL71" s="893"/>
      <c r="AM71" s="876"/>
      <c r="AN71" s="876"/>
      <c r="AO71" s="876"/>
      <c r="AP71" s="876"/>
      <c r="AQ71" s="876"/>
      <c r="AR71" s="876"/>
      <c r="AS71" s="876"/>
      <c r="AT71" s="876"/>
      <c r="AU71" s="876"/>
      <c r="AV71" s="876"/>
      <c r="AW71" s="876"/>
      <c r="AX71" s="876"/>
      <c r="AY71" s="876"/>
      <c r="AZ71" s="876"/>
      <c r="BA71" s="876"/>
      <c r="BB71" s="876"/>
      <c r="BC71" s="876"/>
      <c r="BD71" s="876"/>
      <c r="BE71" s="876"/>
      <c r="BF71" s="876"/>
      <c r="BG71" s="876"/>
      <c r="BH71" s="876"/>
      <c r="BI71" s="876"/>
      <c r="BJ71" s="876"/>
      <c r="BK71" s="876"/>
      <c r="BL71" s="876"/>
      <c r="BM71" s="876"/>
      <c r="BN71" s="876"/>
      <c r="BO71" s="876"/>
      <c r="BP71" s="876"/>
      <c r="BQ71" s="876"/>
      <c r="BR71" s="876"/>
      <c r="BS71" s="876"/>
      <c r="BT71" s="876"/>
      <c r="BU71" s="876"/>
      <c r="BV71" s="876"/>
      <c r="BW71" s="876"/>
      <c r="BX71" s="876"/>
      <c r="BY71" s="876"/>
      <c r="BZ71" s="876"/>
      <c r="CA71" s="876"/>
      <c r="CB71" s="876"/>
      <c r="CC71" s="876"/>
      <c r="CD71" s="876"/>
      <c r="CE71" s="876"/>
      <c r="CF71" s="876"/>
      <c r="CG71" s="876"/>
      <c r="CH71" s="876"/>
      <c r="CI71" s="876"/>
      <c r="CJ71" s="876"/>
      <c r="CK71" s="876"/>
      <c r="CL71" s="876"/>
      <c r="CM71" s="876"/>
      <c r="CN71" s="876"/>
      <c r="CO71" s="876"/>
      <c r="CP71" s="876"/>
      <c r="CQ71" s="876"/>
      <c r="CR71" s="876"/>
      <c r="CS71" s="876"/>
      <c r="CT71" s="876"/>
      <c r="CU71" s="876"/>
      <c r="CV71" s="876"/>
      <c r="CW71" s="876"/>
      <c r="CX71" s="876"/>
      <c r="CY71" s="876"/>
    </row>
    <row r="72" spans="1:103" ht="11.25" customHeight="1">
      <c r="A72" s="877"/>
      <c r="B72" s="877"/>
      <c r="C72" s="877"/>
      <c r="D72" s="877"/>
      <c r="E72" s="876"/>
      <c r="F72" s="876"/>
      <c r="G72" s="876"/>
      <c r="H72" s="876"/>
      <c r="I72" s="876"/>
      <c r="J72" s="876"/>
      <c r="K72" s="876"/>
      <c r="L72" s="876"/>
      <c r="M72" s="876"/>
      <c r="N72" s="876"/>
      <c r="O72" s="876"/>
      <c r="P72" s="876"/>
      <c r="Q72" s="876"/>
      <c r="R72" s="876"/>
      <c r="S72" s="885"/>
      <c r="T72" s="885"/>
      <c r="U72" s="885"/>
      <c r="V72" s="885"/>
      <c r="W72" s="885"/>
      <c r="X72" s="887"/>
      <c r="Y72" s="887"/>
      <c r="Z72" s="887"/>
      <c r="AA72" s="887"/>
      <c r="AB72" s="887"/>
      <c r="AC72" s="890" t="s">
        <v>187</v>
      </c>
      <c r="AD72" s="890"/>
      <c r="AE72" s="890"/>
      <c r="AF72" s="890"/>
      <c r="AG72" s="890"/>
      <c r="AH72" s="894">
        <f>AH69-AH66</f>
        <v>0</v>
      </c>
      <c r="AI72" s="894"/>
      <c r="AJ72" s="894"/>
      <c r="AK72" s="894"/>
      <c r="AL72" s="894"/>
      <c r="AM72" s="895">
        <f>AM69-AM66</f>
        <v>0</v>
      </c>
      <c r="AN72" s="895"/>
      <c r="AO72" s="895"/>
      <c r="AP72" s="895"/>
      <c r="AQ72" s="895"/>
      <c r="AR72" s="895">
        <f>AR69-AR66</f>
        <v>0</v>
      </c>
      <c r="AS72" s="895"/>
      <c r="AT72" s="895"/>
      <c r="AU72" s="895"/>
      <c r="AV72" s="895"/>
      <c r="AW72" s="895">
        <f>AW69-AW66</f>
        <v>0</v>
      </c>
      <c r="AX72" s="895"/>
      <c r="AY72" s="895"/>
      <c r="AZ72" s="895"/>
      <c r="BA72" s="895"/>
      <c r="BB72" s="895">
        <f>BB69-BB66</f>
        <v>0</v>
      </c>
      <c r="BC72" s="895"/>
      <c r="BD72" s="895"/>
      <c r="BE72" s="895"/>
      <c r="BF72" s="895"/>
      <c r="BG72" s="895">
        <f>BG69-BG66</f>
        <v>0</v>
      </c>
      <c r="BH72" s="895"/>
      <c r="BI72" s="895"/>
      <c r="BJ72" s="895"/>
      <c r="BK72" s="895"/>
      <c r="BL72" s="895">
        <f>BL69-BL66</f>
        <v>0</v>
      </c>
      <c r="BM72" s="895"/>
      <c r="BN72" s="895"/>
      <c r="BO72" s="895"/>
      <c r="BP72" s="895"/>
      <c r="BQ72" s="895">
        <f>BQ69-BQ66</f>
        <v>0</v>
      </c>
      <c r="BR72" s="895"/>
      <c r="BS72" s="895"/>
      <c r="BT72" s="895"/>
      <c r="BU72" s="895"/>
      <c r="BV72" s="895">
        <f>BV69-BV66</f>
        <v>0</v>
      </c>
      <c r="BW72" s="895"/>
      <c r="BX72" s="895"/>
      <c r="BY72" s="895"/>
      <c r="BZ72" s="895"/>
      <c r="CA72" s="895">
        <f>CA69-CA66</f>
        <v>0</v>
      </c>
      <c r="CB72" s="895"/>
      <c r="CC72" s="895"/>
      <c r="CD72" s="895"/>
      <c r="CE72" s="895"/>
      <c r="CF72" s="895">
        <f>CF69-CF66</f>
        <v>0</v>
      </c>
      <c r="CG72" s="895"/>
      <c r="CH72" s="895"/>
      <c r="CI72" s="895"/>
      <c r="CJ72" s="895"/>
      <c r="CK72" s="895">
        <f>CK69-CK66</f>
        <v>0</v>
      </c>
      <c r="CL72" s="895"/>
      <c r="CM72" s="895"/>
      <c r="CN72" s="895"/>
      <c r="CO72" s="895"/>
      <c r="CP72" s="895">
        <f>CP69-CP66</f>
        <v>0</v>
      </c>
      <c r="CQ72" s="895"/>
      <c r="CR72" s="895"/>
      <c r="CS72" s="895"/>
      <c r="CT72" s="895"/>
      <c r="CU72" s="895">
        <f>CU69-CU66</f>
        <v>0</v>
      </c>
      <c r="CV72" s="895"/>
      <c r="CW72" s="895"/>
      <c r="CX72" s="895"/>
      <c r="CY72" s="895"/>
    </row>
    <row r="73" spans="1:103" ht="11.25" customHeight="1">
      <c r="A73" s="877"/>
      <c r="B73" s="877"/>
      <c r="C73" s="877"/>
      <c r="D73" s="877"/>
      <c r="E73" s="876"/>
      <c r="F73" s="876"/>
      <c r="G73" s="876"/>
      <c r="H73" s="876"/>
      <c r="I73" s="876"/>
      <c r="J73" s="876"/>
      <c r="K73" s="876"/>
      <c r="L73" s="876"/>
      <c r="M73" s="876"/>
      <c r="N73" s="876"/>
      <c r="O73" s="876"/>
      <c r="P73" s="876"/>
      <c r="Q73" s="876"/>
      <c r="R73" s="876"/>
      <c r="S73" s="885"/>
      <c r="T73" s="885"/>
      <c r="U73" s="885"/>
      <c r="V73" s="885"/>
      <c r="W73" s="885"/>
      <c r="X73" s="887"/>
      <c r="Y73" s="887"/>
      <c r="Z73" s="887"/>
      <c r="AA73" s="887"/>
      <c r="AB73" s="887"/>
      <c r="AC73" s="890"/>
      <c r="AD73" s="890"/>
      <c r="AE73" s="890"/>
      <c r="AF73" s="890"/>
      <c r="AG73" s="890"/>
      <c r="AH73" s="894"/>
      <c r="AI73" s="894"/>
      <c r="AJ73" s="894"/>
      <c r="AK73" s="894"/>
      <c r="AL73" s="894"/>
      <c r="AM73" s="895"/>
      <c r="AN73" s="895"/>
      <c r="AO73" s="895"/>
      <c r="AP73" s="895"/>
      <c r="AQ73" s="895"/>
      <c r="AR73" s="895"/>
      <c r="AS73" s="895"/>
      <c r="AT73" s="895"/>
      <c r="AU73" s="895"/>
      <c r="AV73" s="895"/>
      <c r="AW73" s="895"/>
      <c r="AX73" s="895"/>
      <c r="AY73" s="895"/>
      <c r="AZ73" s="895"/>
      <c r="BA73" s="895"/>
      <c r="BB73" s="895"/>
      <c r="BC73" s="895"/>
      <c r="BD73" s="895"/>
      <c r="BE73" s="895"/>
      <c r="BF73" s="895"/>
      <c r="BG73" s="895"/>
      <c r="BH73" s="895"/>
      <c r="BI73" s="895"/>
      <c r="BJ73" s="895"/>
      <c r="BK73" s="895"/>
      <c r="BL73" s="895"/>
      <c r="BM73" s="895"/>
      <c r="BN73" s="895"/>
      <c r="BO73" s="895"/>
      <c r="BP73" s="895"/>
      <c r="BQ73" s="895"/>
      <c r="BR73" s="895"/>
      <c r="BS73" s="895"/>
      <c r="BT73" s="895"/>
      <c r="BU73" s="895"/>
      <c r="BV73" s="895"/>
      <c r="BW73" s="895"/>
      <c r="BX73" s="895"/>
      <c r="BY73" s="895"/>
      <c r="BZ73" s="895"/>
      <c r="CA73" s="895"/>
      <c r="CB73" s="895"/>
      <c r="CC73" s="895"/>
      <c r="CD73" s="895"/>
      <c r="CE73" s="895"/>
      <c r="CF73" s="895"/>
      <c r="CG73" s="895"/>
      <c r="CH73" s="895"/>
      <c r="CI73" s="895"/>
      <c r="CJ73" s="895"/>
      <c r="CK73" s="895"/>
      <c r="CL73" s="895"/>
      <c r="CM73" s="895"/>
      <c r="CN73" s="895"/>
      <c r="CO73" s="895"/>
      <c r="CP73" s="895"/>
      <c r="CQ73" s="895"/>
      <c r="CR73" s="895"/>
      <c r="CS73" s="895"/>
      <c r="CT73" s="895"/>
      <c r="CU73" s="895"/>
      <c r="CV73" s="895"/>
      <c r="CW73" s="895"/>
      <c r="CX73" s="895"/>
      <c r="CY73" s="895"/>
    </row>
    <row r="74" spans="1:103" ht="11.25" customHeight="1">
      <c r="A74" s="877"/>
      <c r="B74" s="877"/>
      <c r="C74" s="877"/>
      <c r="D74" s="877"/>
      <c r="E74" s="876"/>
      <c r="F74" s="876"/>
      <c r="G74" s="876"/>
      <c r="H74" s="876"/>
      <c r="I74" s="876"/>
      <c r="J74" s="876"/>
      <c r="K74" s="876"/>
      <c r="L74" s="876"/>
      <c r="M74" s="876"/>
      <c r="N74" s="876"/>
      <c r="O74" s="876"/>
      <c r="P74" s="876"/>
      <c r="Q74" s="876"/>
      <c r="R74" s="876"/>
      <c r="S74" s="885"/>
      <c r="T74" s="885"/>
      <c r="U74" s="885"/>
      <c r="V74" s="885"/>
      <c r="W74" s="885"/>
      <c r="X74" s="887"/>
      <c r="Y74" s="887"/>
      <c r="Z74" s="887"/>
      <c r="AA74" s="887"/>
      <c r="AB74" s="887"/>
      <c r="AC74" s="890"/>
      <c r="AD74" s="890"/>
      <c r="AE74" s="890"/>
      <c r="AF74" s="890"/>
      <c r="AG74" s="890"/>
      <c r="AH74" s="894"/>
      <c r="AI74" s="894"/>
      <c r="AJ74" s="894"/>
      <c r="AK74" s="894"/>
      <c r="AL74" s="894"/>
      <c r="AM74" s="895"/>
      <c r="AN74" s="895"/>
      <c r="AO74" s="895"/>
      <c r="AP74" s="895"/>
      <c r="AQ74" s="895"/>
      <c r="AR74" s="895"/>
      <c r="AS74" s="895"/>
      <c r="AT74" s="895"/>
      <c r="AU74" s="895"/>
      <c r="AV74" s="895"/>
      <c r="AW74" s="895"/>
      <c r="AX74" s="895"/>
      <c r="AY74" s="895"/>
      <c r="AZ74" s="895"/>
      <c r="BA74" s="895"/>
      <c r="BB74" s="895"/>
      <c r="BC74" s="895"/>
      <c r="BD74" s="895"/>
      <c r="BE74" s="895"/>
      <c r="BF74" s="895"/>
      <c r="BG74" s="895"/>
      <c r="BH74" s="895"/>
      <c r="BI74" s="895"/>
      <c r="BJ74" s="895"/>
      <c r="BK74" s="895"/>
      <c r="BL74" s="895"/>
      <c r="BM74" s="895"/>
      <c r="BN74" s="895"/>
      <c r="BO74" s="895"/>
      <c r="BP74" s="895"/>
      <c r="BQ74" s="895"/>
      <c r="BR74" s="895"/>
      <c r="BS74" s="895"/>
      <c r="BT74" s="895"/>
      <c r="BU74" s="895"/>
      <c r="BV74" s="895"/>
      <c r="BW74" s="895"/>
      <c r="BX74" s="895"/>
      <c r="BY74" s="895"/>
      <c r="BZ74" s="895"/>
      <c r="CA74" s="895"/>
      <c r="CB74" s="895"/>
      <c r="CC74" s="895"/>
      <c r="CD74" s="895"/>
      <c r="CE74" s="895"/>
      <c r="CF74" s="895"/>
      <c r="CG74" s="895"/>
      <c r="CH74" s="895"/>
      <c r="CI74" s="895"/>
      <c r="CJ74" s="895"/>
      <c r="CK74" s="895"/>
      <c r="CL74" s="895"/>
      <c r="CM74" s="895"/>
      <c r="CN74" s="895"/>
      <c r="CO74" s="895"/>
      <c r="CP74" s="895"/>
      <c r="CQ74" s="895"/>
      <c r="CR74" s="895"/>
      <c r="CS74" s="895"/>
      <c r="CT74" s="895"/>
      <c r="CU74" s="895"/>
      <c r="CV74" s="895"/>
      <c r="CW74" s="895"/>
      <c r="CX74" s="895"/>
      <c r="CY74" s="895"/>
    </row>
    <row r="75" spans="1:103" ht="11.25" customHeight="1"/>
    <row r="76" spans="1:103" ht="11.25" customHeight="1"/>
    <row r="77" spans="1:103" ht="11.25" customHeight="1"/>
    <row r="78" spans="1:103" ht="11.25" customHeight="1"/>
    <row r="79" spans="1:103" ht="11.25" customHeight="1"/>
    <row r="80" spans="1:103" ht="11.25" customHeight="1"/>
    <row r="81" ht="11.25" customHeight="1"/>
    <row r="82" ht="11.25" customHeight="1"/>
    <row r="83" ht="11.25" customHeight="1"/>
    <row r="84" ht="11.25" customHeight="1"/>
    <row r="85" ht="11.25" customHeight="1"/>
    <row r="86" ht="11.25" customHeight="1"/>
    <row r="87" ht="11.25" customHeight="1"/>
    <row r="88" ht="11.25" customHeight="1"/>
    <row r="89" ht="11.25" customHeight="1"/>
    <row r="90" ht="11.25" customHeight="1"/>
    <row r="91" ht="11.25" customHeight="1"/>
    <row r="92" ht="11.25" customHeight="1"/>
    <row r="93" ht="11.25" customHeight="1"/>
    <row r="94" ht="11.25" customHeight="1"/>
    <row r="95" ht="11.25" customHeight="1"/>
    <row r="96" ht="11.25" customHeight="1"/>
    <row r="97" ht="11.25" customHeight="1"/>
    <row r="98" ht="11.25" customHeight="1"/>
    <row r="99" ht="11.25" customHeight="1"/>
    <row r="100" ht="11.25" customHeight="1"/>
    <row r="101" ht="11.25" customHeight="1"/>
    <row r="102" ht="11.25" customHeight="1"/>
    <row r="103" ht="11.25" customHeight="1"/>
    <row r="104" ht="11.25" customHeight="1"/>
    <row r="105" ht="11.25" customHeight="1"/>
    <row r="106" ht="11.25" customHeight="1"/>
    <row r="107" ht="11.25" customHeight="1"/>
    <row r="108" ht="11.25" customHeight="1"/>
    <row r="109" ht="11.25" customHeight="1"/>
    <row r="110" ht="11.25" customHeight="1"/>
    <row r="111" ht="11.25" customHeight="1"/>
  </sheetData>
  <mergeCells count="369">
    <mergeCell ref="A1:L3"/>
    <mergeCell ref="CL2:CY3"/>
    <mergeCell ref="A4:F7"/>
    <mergeCell ref="G4:U5"/>
    <mergeCell ref="V4:AC7"/>
    <mergeCell ref="AD4:AR7"/>
    <mergeCell ref="AS4:AY7"/>
    <mergeCell ref="AZ4:BG7"/>
    <mergeCell ref="BH4:BJ7"/>
    <mergeCell ref="BK4:BO5"/>
    <mergeCell ref="BP4:BT7"/>
    <mergeCell ref="BU4:CJ7"/>
    <mergeCell ref="CK4:CR7"/>
    <mergeCell ref="CS4:CY7"/>
    <mergeCell ref="G6:U7"/>
    <mergeCell ref="BK6:BO7"/>
    <mergeCell ref="DA7:DA9"/>
    <mergeCell ref="A8:D11"/>
    <mergeCell ref="E8:R11"/>
    <mergeCell ref="S8:W11"/>
    <mergeCell ref="X8:AB11"/>
    <mergeCell ref="AC8:AG9"/>
    <mergeCell ref="AH8:CY9"/>
    <mergeCell ref="AC10:AG11"/>
    <mergeCell ref="AH10:AL11"/>
    <mergeCell ref="AM10:AQ11"/>
    <mergeCell ref="AR10:AV11"/>
    <mergeCell ref="AW10:BA11"/>
    <mergeCell ref="BB10:BF11"/>
    <mergeCell ref="BG10:BK11"/>
    <mergeCell ref="BL10:BP11"/>
    <mergeCell ref="BQ10:BU11"/>
    <mergeCell ref="BV10:BZ11"/>
    <mergeCell ref="CA10:CE11"/>
    <mergeCell ref="CF10:CJ11"/>
    <mergeCell ref="CK10:CO11"/>
    <mergeCell ref="CP10:CT11"/>
    <mergeCell ref="CU10:CY11"/>
    <mergeCell ref="AC12:AG14"/>
    <mergeCell ref="AH12:AL14"/>
    <mergeCell ref="AM12:AQ14"/>
    <mergeCell ref="AR12:AV14"/>
    <mergeCell ref="AW12:BA14"/>
    <mergeCell ref="BB12:BF14"/>
    <mergeCell ref="BG12:BK14"/>
    <mergeCell ref="BL12:BP14"/>
    <mergeCell ref="BQ12:BU14"/>
    <mergeCell ref="BV12:BZ14"/>
    <mergeCell ref="CA12:CE14"/>
    <mergeCell ref="CF12:CJ14"/>
    <mergeCell ref="CK12:CO14"/>
    <mergeCell ref="CP12:CT14"/>
    <mergeCell ref="CU12:CY14"/>
    <mergeCell ref="AC15:AG17"/>
    <mergeCell ref="AH15:AL17"/>
    <mergeCell ref="AM15:AQ17"/>
    <mergeCell ref="AR15:AV17"/>
    <mergeCell ref="AW15:BA17"/>
    <mergeCell ref="BB15:BF17"/>
    <mergeCell ref="BG15:BK17"/>
    <mergeCell ref="BL15:BP17"/>
    <mergeCell ref="BQ15:BU17"/>
    <mergeCell ref="BV15:BZ17"/>
    <mergeCell ref="CA15:CE17"/>
    <mergeCell ref="CF15:CJ17"/>
    <mergeCell ref="CK15:CO17"/>
    <mergeCell ref="CP15:CT17"/>
    <mergeCell ref="CU15:CY17"/>
    <mergeCell ref="AC18:AG20"/>
    <mergeCell ref="AH18:AL20"/>
    <mergeCell ref="AM18:AQ20"/>
    <mergeCell ref="AR18:AV20"/>
    <mergeCell ref="AW18:BA20"/>
    <mergeCell ref="BB18:BF20"/>
    <mergeCell ref="BG18:BK20"/>
    <mergeCell ref="BL18:BP20"/>
    <mergeCell ref="BQ18:BU20"/>
    <mergeCell ref="BV18:BZ20"/>
    <mergeCell ref="CA18:CE20"/>
    <mergeCell ref="CF18:CJ20"/>
    <mergeCell ref="CK18:CO20"/>
    <mergeCell ref="CP18:CT20"/>
    <mergeCell ref="CU18:CY20"/>
    <mergeCell ref="AC21:AG23"/>
    <mergeCell ref="AH21:AL23"/>
    <mergeCell ref="AM21:AQ23"/>
    <mergeCell ref="AR21:AV23"/>
    <mergeCell ref="AW21:BA23"/>
    <mergeCell ref="BB21:BF23"/>
    <mergeCell ref="BG21:BK23"/>
    <mergeCell ref="BL21:BP23"/>
    <mergeCell ref="BQ21:BU23"/>
    <mergeCell ref="BV21:BZ23"/>
    <mergeCell ref="CA21:CE23"/>
    <mergeCell ref="CF21:CJ23"/>
    <mergeCell ref="CK21:CO23"/>
    <mergeCell ref="CP21:CT23"/>
    <mergeCell ref="CU21:CY23"/>
    <mergeCell ref="AC24:AG26"/>
    <mergeCell ref="AH24:AL26"/>
    <mergeCell ref="AM24:AQ26"/>
    <mergeCell ref="AR24:AV26"/>
    <mergeCell ref="AW24:BA26"/>
    <mergeCell ref="BB24:BF26"/>
    <mergeCell ref="BG24:BK26"/>
    <mergeCell ref="BL24:BP26"/>
    <mergeCell ref="BQ24:BU26"/>
    <mergeCell ref="BV24:BZ26"/>
    <mergeCell ref="CA24:CE26"/>
    <mergeCell ref="CF24:CJ26"/>
    <mergeCell ref="CK24:CO26"/>
    <mergeCell ref="CP24:CT26"/>
    <mergeCell ref="CU24:CY26"/>
    <mergeCell ref="AC27:AG29"/>
    <mergeCell ref="AH27:AL29"/>
    <mergeCell ref="AM27:AQ29"/>
    <mergeCell ref="AR27:AV29"/>
    <mergeCell ref="AW27:BA29"/>
    <mergeCell ref="BB27:BF29"/>
    <mergeCell ref="BG27:BK29"/>
    <mergeCell ref="BL27:BP29"/>
    <mergeCell ref="BQ27:BU29"/>
    <mergeCell ref="BV27:BZ29"/>
    <mergeCell ref="CA27:CE29"/>
    <mergeCell ref="CF27:CJ29"/>
    <mergeCell ref="CK27:CO29"/>
    <mergeCell ref="CP27:CT29"/>
    <mergeCell ref="CU27:CY29"/>
    <mergeCell ref="AC30:AG32"/>
    <mergeCell ref="AH30:AL32"/>
    <mergeCell ref="AM30:AQ32"/>
    <mergeCell ref="AR30:AV32"/>
    <mergeCell ref="AW30:BA32"/>
    <mergeCell ref="BB30:BF32"/>
    <mergeCell ref="BG30:BK32"/>
    <mergeCell ref="BL30:BP32"/>
    <mergeCell ref="BQ30:BU32"/>
    <mergeCell ref="BV30:BZ32"/>
    <mergeCell ref="CA30:CE32"/>
    <mergeCell ref="CF30:CJ32"/>
    <mergeCell ref="CK30:CO32"/>
    <mergeCell ref="CP30:CT32"/>
    <mergeCell ref="CU30:CY32"/>
    <mergeCell ref="AC33:AG35"/>
    <mergeCell ref="AH33:AL35"/>
    <mergeCell ref="AM33:AQ35"/>
    <mergeCell ref="AR33:AV35"/>
    <mergeCell ref="AW33:BA35"/>
    <mergeCell ref="BB33:BF35"/>
    <mergeCell ref="BG33:BK35"/>
    <mergeCell ref="BL33:BP35"/>
    <mergeCell ref="BQ33:BU35"/>
    <mergeCell ref="BV33:BZ35"/>
    <mergeCell ref="CA33:CE35"/>
    <mergeCell ref="CF33:CJ35"/>
    <mergeCell ref="CK33:CO35"/>
    <mergeCell ref="CP33:CT35"/>
    <mergeCell ref="CU33:CY35"/>
    <mergeCell ref="AC36:AG38"/>
    <mergeCell ref="AH36:AL38"/>
    <mergeCell ref="AM36:AQ38"/>
    <mergeCell ref="AR36:AV38"/>
    <mergeCell ref="AW36:BA38"/>
    <mergeCell ref="BB36:BF38"/>
    <mergeCell ref="BG36:BK38"/>
    <mergeCell ref="BL36:BP38"/>
    <mergeCell ref="BQ36:BU38"/>
    <mergeCell ref="BV36:BZ38"/>
    <mergeCell ref="CA36:CE38"/>
    <mergeCell ref="CF36:CJ38"/>
    <mergeCell ref="CK36:CO38"/>
    <mergeCell ref="CP36:CT38"/>
    <mergeCell ref="CU36:CY38"/>
    <mergeCell ref="AC39:AG41"/>
    <mergeCell ref="AH39:AL41"/>
    <mergeCell ref="AM39:AQ41"/>
    <mergeCell ref="AR39:AV41"/>
    <mergeCell ref="AW39:BA41"/>
    <mergeCell ref="BB39:BF41"/>
    <mergeCell ref="BG39:BK41"/>
    <mergeCell ref="BL39:BP41"/>
    <mergeCell ref="BQ39:BU41"/>
    <mergeCell ref="BV39:BZ41"/>
    <mergeCell ref="CA39:CE41"/>
    <mergeCell ref="CF39:CJ41"/>
    <mergeCell ref="CK39:CO41"/>
    <mergeCell ref="CP39:CT41"/>
    <mergeCell ref="CU39:CY41"/>
    <mergeCell ref="AC42:AG44"/>
    <mergeCell ref="AH42:AL44"/>
    <mergeCell ref="AM42:AQ44"/>
    <mergeCell ref="AR42:AV44"/>
    <mergeCell ref="AW42:BA44"/>
    <mergeCell ref="BB42:BF44"/>
    <mergeCell ref="BG42:BK44"/>
    <mergeCell ref="BL42:BP44"/>
    <mergeCell ref="BQ42:BU44"/>
    <mergeCell ref="BV42:BZ44"/>
    <mergeCell ref="CA42:CE44"/>
    <mergeCell ref="CF42:CJ44"/>
    <mergeCell ref="CK42:CO44"/>
    <mergeCell ref="CP42:CT44"/>
    <mergeCell ref="CU42:CY44"/>
    <mergeCell ref="AC45:AG47"/>
    <mergeCell ref="AH45:AL47"/>
    <mergeCell ref="AM45:AQ47"/>
    <mergeCell ref="AR45:AV47"/>
    <mergeCell ref="AW45:BA47"/>
    <mergeCell ref="BB45:BF47"/>
    <mergeCell ref="BG45:BK47"/>
    <mergeCell ref="BL45:BP47"/>
    <mergeCell ref="BQ45:BU47"/>
    <mergeCell ref="BV45:BZ47"/>
    <mergeCell ref="CA45:CE47"/>
    <mergeCell ref="CF45:CJ47"/>
    <mergeCell ref="CK45:CO47"/>
    <mergeCell ref="CP45:CT47"/>
    <mergeCell ref="CU45:CY47"/>
    <mergeCell ref="AC48:AG50"/>
    <mergeCell ref="AH48:AL50"/>
    <mergeCell ref="AM48:AQ50"/>
    <mergeCell ref="AR48:AV50"/>
    <mergeCell ref="AW48:BA50"/>
    <mergeCell ref="BB48:BF50"/>
    <mergeCell ref="BG48:BK50"/>
    <mergeCell ref="BL48:BP50"/>
    <mergeCell ref="BQ48:BU50"/>
    <mergeCell ref="BV48:BZ50"/>
    <mergeCell ref="CA48:CE50"/>
    <mergeCell ref="CF48:CJ50"/>
    <mergeCell ref="CK48:CO50"/>
    <mergeCell ref="CP48:CT50"/>
    <mergeCell ref="CU48:CY50"/>
    <mergeCell ref="AC51:AG53"/>
    <mergeCell ref="AH51:AL53"/>
    <mergeCell ref="AM51:AQ53"/>
    <mergeCell ref="AR51:AV53"/>
    <mergeCell ref="AW51:BA53"/>
    <mergeCell ref="BB51:BF53"/>
    <mergeCell ref="BG51:BK53"/>
    <mergeCell ref="BL51:BP53"/>
    <mergeCell ref="BQ51:BU53"/>
    <mergeCell ref="BV51:BZ53"/>
    <mergeCell ref="CA51:CE53"/>
    <mergeCell ref="CF51:CJ53"/>
    <mergeCell ref="CK51:CO53"/>
    <mergeCell ref="CP51:CT53"/>
    <mergeCell ref="CU51:CY53"/>
    <mergeCell ref="AC54:AG56"/>
    <mergeCell ref="AH54:AL56"/>
    <mergeCell ref="AM54:AQ56"/>
    <mergeCell ref="AR54:AV56"/>
    <mergeCell ref="AW54:BA56"/>
    <mergeCell ref="BB54:BF56"/>
    <mergeCell ref="BG54:BK56"/>
    <mergeCell ref="BL54:BP56"/>
    <mergeCell ref="BQ54:BU56"/>
    <mergeCell ref="BV54:BZ56"/>
    <mergeCell ref="CA54:CE56"/>
    <mergeCell ref="CF54:CJ56"/>
    <mergeCell ref="CK54:CO56"/>
    <mergeCell ref="CP54:CT56"/>
    <mergeCell ref="CU54:CY56"/>
    <mergeCell ref="AC57:AG59"/>
    <mergeCell ref="AH57:AL59"/>
    <mergeCell ref="AM57:AQ59"/>
    <mergeCell ref="AR57:AV59"/>
    <mergeCell ref="AW57:BA59"/>
    <mergeCell ref="BB57:BF59"/>
    <mergeCell ref="BG57:BK59"/>
    <mergeCell ref="BL57:BP59"/>
    <mergeCell ref="BQ57:BU59"/>
    <mergeCell ref="BV57:BZ59"/>
    <mergeCell ref="CA57:CE59"/>
    <mergeCell ref="CF57:CJ59"/>
    <mergeCell ref="CK57:CO59"/>
    <mergeCell ref="CP57:CT59"/>
    <mergeCell ref="CU57:CY59"/>
    <mergeCell ref="AC60:AG62"/>
    <mergeCell ref="AH60:AL62"/>
    <mergeCell ref="AM60:AQ62"/>
    <mergeCell ref="AR60:AV62"/>
    <mergeCell ref="AW60:BA62"/>
    <mergeCell ref="BB60:BF62"/>
    <mergeCell ref="BG60:BK62"/>
    <mergeCell ref="BL60:BP62"/>
    <mergeCell ref="BQ60:BU62"/>
    <mergeCell ref="BV60:BZ62"/>
    <mergeCell ref="CA60:CE62"/>
    <mergeCell ref="CF60:CJ62"/>
    <mergeCell ref="CK60:CO62"/>
    <mergeCell ref="CP60:CT62"/>
    <mergeCell ref="CU60:CY62"/>
    <mergeCell ref="AC63:AG65"/>
    <mergeCell ref="AH63:AL65"/>
    <mergeCell ref="AM63:AQ65"/>
    <mergeCell ref="AR63:AV65"/>
    <mergeCell ref="AW63:BA65"/>
    <mergeCell ref="BB63:BF65"/>
    <mergeCell ref="BG63:BK65"/>
    <mergeCell ref="BL63:BP65"/>
    <mergeCell ref="BQ63:BU65"/>
    <mergeCell ref="BV63:BZ65"/>
    <mergeCell ref="CA63:CE65"/>
    <mergeCell ref="CF63:CJ65"/>
    <mergeCell ref="CK63:CO65"/>
    <mergeCell ref="CP63:CT65"/>
    <mergeCell ref="CU63:CY65"/>
    <mergeCell ref="AC66:AG68"/>
    <mergeCell ref="AH66:AL68"/>
    <mergeCell ref="AM66:AQ68"/>
    <mergeCell ref="AR66:AV68"/>
    <mergeCell ref="AW66:BA68"/>
    <mergeCell ref="BB66:BF68"/>
    <mergeCell ref="BG66:BK68"/>
    <mergeCell ref="BL66:BP68"/>
    <mergeCell ref="BQ66:BU68"/>
    <mergeCell ref="BV66:BZ68"/>
    <mergeCell ref="CA66:CE68"/>
    <mergeCell ref="CF66:CJ68"/>
    <mergeCell ref="CK66:CO68"/>
    <mergeCell ref="CP66:CT68"/>
    <mergeCell ref="CU66:CY68"/>
    <mergeCell ref="AC69:AG71"/>
    <mergeCell ref="AH69:AL71"/>
    <mergeCell ref="AM69:AQ71"/>
    <mergeCell ref="AR69:AV71"/>
    <mergeCell ref="AW69:BA71"/>
    <mergeCell ref="BB69:BF71"/>
    <mergeCell ref="BG69:BK71"/>
    <mergeCell ref="BL69:BP71"/>
    <mergeCell ref="BQ69:BU71"/>
    <mergeCell ref="BV69:BZ71"/>
    <mergeCell ref="CA69:CE71"/>
    <mergeCell ref="CF69:CJ71"/>
    <mergeCell ref="CK69:CO71"/>
    <mergeCell ref="CP69:CT71"/>
    <mergeCell ref="CU69:CY71"/>
    <mergeCell ref="AC72:AG74"/>
    <mergeCell ref="AH72:AL74"/>
    <mergeCell ref="AM72:AQ74"/>
    <mergeCell ref="AR72:AV74"/>
    <mergeCell ref="AW72:BA74"/>
    <mergeCell ref="BB72:BF74"/>
    <mergeCell ref="BG72:BK74"/>
    <mergeCell ref="BL72:BP74"/>
    <mergeCell ref="BQ72:BU74"/>
    <mergeCell ref="BV72:BZ74"/>
    <mergeCell ref="CA72:CE74"/>
    <mergeCell ref="CF72:CJ74"/>
    <mergeCell ref="CK72:CO74"/>
    <mergeCell ref="CP72:CT74"/>
    <mergeCell ref="CU72:CY74"/>
    <mergeCell ref="A12:D74"/>
    <mergeCell ref="E12:R74"/>
    <mergeCell ref="S12:W20"/>
    <mergeCell ref="X12:AB20"/>
    <mergeCell ref="S21:W29"/>
    <mergeCell ref="X21:AB29"/>
    <mergeCell ref="S30:W38"/>
    <mergeCell ref="X30:AB38"/>
    <mergeCell ref="S39:W47"/>
    <mergeCell ref="X39:AB47"/>
    <mergeCell ref="S48:W56"/>
    <mergeCell ref="X48:AB56"/>
    <mergeCell ref="S57:W65"/>
    <mergeCell ref="X57:AB65"/>
    <mergeCell ref="S66:W74"/>
    <mergeCell ref="X66:AB74"/>
  </mergeCells>
  <phoneticPr fontId="5" type="Hiragana"/>
  <hyperlinks>
    <hyperlink ref="DA7" location="'入力表(工事・業務）'!A1"/>
  </hyperlinks>
  <printOptions horizontalCentered="1" verticalCentered="1"/>
  <pageMargins left="1.0236111111111099" right="0" top="0.98402777777777795" bottom="0.55138888888888904" header="0.511811023622047" footer="0.511811023622047"/>
  <pageSetup paperSize="8" scale="97" fitToWidth="1" fitToHeight="1" orientation="landscape" usePrinterDefaults="1" horizontalDpi="300" verticalDpi="300" r:id="rId1"/>
</worksheet>
</file>

<file path=xl/worksheets/sheet23.xml><?xml version="1.0" encoding="utf-8"?>
<worksheet xmlns="http://schemas.openxmlformats.org/spreadsheetml/2006/main" xmlns:r="http://schemas.openxmlformats.org/officeDocument/2006/relationships" xmlns:mc="http://schemas.openxmlformats.org/markup-compatibility/2006">
  <sheetPr>
    <tabColor rgb="FF3366FF"/>
  </sheetPr>
  <dimension ref="B1:DA61"/>
  <sheetViews>
    <sheetView view="pageBreakPreview" topLeftCell="A19" zoomScale="110" zoomScaleSheetLayoutView="110" workbookViewId="0">
      <selection activeCell="Y10" sqref="Y10:Z10"/>
    </sheetView>
  </sheetViews>
  <sheetFormatPr defaultColWidth="9.00390625" defaultRowHeight="13.2"/>
  <cols>
    <col min="1" max="1" width="2" style="299" customWidth="1"/>
    <col min="2" max="20" width="8.62890625" style="299" customWidth="1"/>
    <col min="21" max="21" width="9.7578125" style="299" customWidth="1"/>
    <col min="22" max="23" width="8.62890625" style="299" customWidth="1"/>
    <col min="24" max="24" width="7.5" style="299" customWidth="1"/>
    <col min="25" max="25" width="14.12890625" style="299" customWidth="1"/>
    <col min="26" max="26" width="4.12890625" style="299" customWidth="1"/>
    <col min="27" max="27" width="2.25" style="299" customWidth="1"/>
    <col min="28" max="28" width="39.62890625" style="299" customWidth="1"/>
    <col min="29" max="16384" width="9" style="299" customWidth="1"/>
  </cols>
  <sheetData>
    <row r="1" spans="2:105" ht="18.75" customHeight="1">
      <c r="B1" s="904" t="s">
        <v>561</v>
      </c>
      <c r="C1" s="904"/>
      <c r="D1" s="904"/>
      <c r="E1" s="904"/>
      <c r="F1" s="904"/>
      <c r="G1" s="904"/>
      <c r="H1" s="904"/>
      <c r="I1" s="300"/>
      <c r="J1" s="300"/>
      <c r="K1" s="300"/>
      <c r="L1" s="300"/>
      <c r="M1" s="300"/>
      <c r="N1" s="300"/>
      <c r="O1" s="300"/>
      <c r="P1" s="300"/>
      <c r="Q1" s="300"/>
      <c r="R1" s="300"/>
      <c r="S1" s="300"/>
      <c r="T1" s="300"/>
      <c r="U1" s="300"/>
      <c r="V1" s="300"/>
      <c r="W1" s="300"/>
      <c r="X1" s="300"/>
      <c r="Y1" s="300"/>
      <c r="Z1" s="954"/>
    </row>
    <row r="2" spans="2:105" ht="18.75" customHeight="1">
      <c r="B2" s="904"/>
      <c r="C2" s="904"/>
      <c r="D2" s="904"/>
      <c r="E2" s="904"/>
      <c r="F2" s="904"/>
      <c r="G2" s="904"/>
      <c r="H2" s="904"/>
      <c r="I2" s="300"/>
      <c r="J2" s="300"/>
      <c r="K2" s="300"/>
      <c r="L2" s="300"/>
      <c r="M2" s="300"/>
      <c r="N2" s="300"/>
      <c r="O2" s="300"/>
      <c r="P2" s="300"/>
      <c r="Q2" s="300"/>
      <c r="R2" s="300"/>
      <c r="S2" s="300"/>
      <c r="T2" s="300"/>
      <c r="U2" s="300"/>
      <c r="V2" s="300"/>
      <c r="W2" s="300"/>
      <c r="X2" s="948" t="s">
        <v>134</v>
      </c>
      <c r="Y2" s="948"/>
      <c r="Z2" s="954"/>
    </row>
    <row r="3" spans="2:105" s="300" customFormat="1" ht="15" customHeight="1">
      <c r="B3" s="905" t="s">
        <v>365</v>
      </c>
      <c r="C3" s="905"/>
      <c r="D3" s="879" t="str">
        <f>'入力表(工事・業務）'!E6</f>
        <v>魚津市庁舎整備事業</v>
      </c>
      <c r="E3" s="879"/>
      <c r="F3" s="879"/>
      <c r="G3" s="879"/>
      <c r="H3" s="905" t="s">
        <v>346</v>
      </c>
      <c r="I3" s="905"/>
      <c r="J3" s="936" t="str">
        <f>'入力表(工事・業務）'!J8</f>
        <v>株式会社　○○組</v>
      </c>
      <c r="K3" s="936"/>
      <c r="L3" s="936"/>
      <c r="M3" s="938" t="s">
        <v>535</v>
      </c>
      <c r="N3" s="939"/>
      <c r="O3" s="939"/>
      <c r="P3" s="939"/>
      <c r="Q3" s="905" t="s">
        <v>536</v>
      </c>
      <c r="R3" s="940" t="s">
        <v>489</v>
      </c>
      <c r="S3" s="942" t="s">
        <v>308</v>
      </c>
      <c r="T3" s="939"/>
      <c r="U3" s="939"/>
      <c r="V3" s="939"/>
      <c r="W3" s="939"/>
      <c r="X3" s="905" t="s">
        <v>562</v>
      </c>
      <c r="Y3" s="939"/>
      <c r="Z3" s="939"/>
      <c r="AA3" s="956"/>
      <c r="AB3" s="956"/>
      <c r="AC3" s="956"/>
      <c r="AD3" s="956"/>
      <c r="AE3" s="956"/>
      <c r="AF3" s="957"/>
      <c r="AG3" s="957"/>
      <c r="AH3" s="957"/>
      <c r="AI3" s="957"/>
      <c r="AJ3" s="957"/>
      <c r="AK3" s="957"/>
      <c r="AL3" s="957"/>
      <c r="AM3" s="957"/>
      <c r="AN3" s="957"/>
      <c r="AO3" s="957"/>
      <c r="AP3" s="957"/>
      <c r="AQ3" s="957"/>
      <c r="AR3" s="957"/>
      <c r="AS3" s="957"/>
      <c r="AT3" s="957"/>
      <c r="AU3" s="958"/>
      <c r="AV3" s="958"/>
      <c r="AW3" s="958"/>
      <c r="AX3" s="958"/>
      <c r="AY3" s="958"/>
      <c r="AZ3" s="958"/>
      <c r="BA3" s="958"/>
      <c r="BB3" s="958"/>
      <c r="BC3" s="958"/>
      <c r="BD3" s="958"/>
      <c r="BE3" s="958"/>
      <c r="BF3" s="958"/>
      <c r="BG3" s="958"/>
      <c r="BH3" s="958"/>
      <c r="BI3" s="958"/>
      <c r="BJ3" s="958"/>
      <c r="BK3" s="958"/>
      <c r="BL3" s="958"/>
      <c r="BM3" s="958"/>
      <c r="BN3" s="958"/>
      <c r="BO3" s="958"/>
      <c r="BP3" s="958"/>
      <c r="BQ3" s="958"/>
      <c r="BR3" s="959"/>
      <c r="BS3" s="959"/>
      <c r="BT3" s="959"/>
      <c r="BU3" s="959"/>
      <c r="BV3" s="959"/>
      <c r="BW3" s="960"/>
      <c r="BX3" s="960"/>
      <c r="BY3" s="960"/>
      <c r="BZ3" s="960"/>
      <c r="CA3" s="960"/>
      <c r="CB3" s="960"/>
      <c r="CC3" s="960"/>
      <c r="CD3" s="960"/>
      <c r="CE3" s="960"/>
      <c r="CF3" s="960"/>
      <c r="CG3" s="960"/>
      <c r="CH3" s="960"/>
      <c r="CI3" s="960"/>
      <c r="CJ3" s="960"/>
      <c r="CK3" s="960"/>
      <c r="CL3" s="960"/>
      <c r="CM3" s="960"/>
      <c r="CN3" s="960"/>
      <c r="CO3" s="960"/>
      <c r="CP3" s="960"/>
      <c r="CQ3" s="960"/>
      <c r="CR3" s="960"/>
      <c r="CS3" s="960"/>
      <c r="CT3" s="960"/>
      <c r="CU3" s="958"/>
      <c r="CV3" s="958"/>
      <c r="CW3" s="958"/>
      <c r="CX3" s="958"/>
      <c r="CY3" s="958"/>
      <c r="CZ3" s="958"/>
      <c r="DA3" s="958"/>
    </row>
    <row r="4" spans="2:105" s="300" customFormat="1" ht="15" customHeight="1">
      <c r="B4" s="905"/>
      <c r="C4" s="905"/>
      <c r="D4" s="879"/>
      <c r="E4" s="879"/>
      <c r="F4" s="879"/>
      <c r="G4" s="879"/>
      <c r="H4" s="905"/>
      <c r="I4" s="905"/>
      <c r="J4" s="936"/>
      <c r="K4" s="936"/>
      <c r="L4" s="936"/>
      <c r="M4" s="938"/>
      <c r="N4" s="939"/>
      <c r="O4" s="939"/>
      <c r="P4" s="939"/>
      <c r="Q4" s="905"/>
      <c r="R4" s="940"/>
      <c r="S4" s="940"/>
      <c r="T4" s="940"/>
      <c r="U4" s="939"/>
      <c r="V4" s="939"/>
      <c r="W4" s="939"/>
      <c r="X4" s="905"/>
      <c r="Y4" s="939"/>
      <c r="Z4" s="939"/>
      <c r="AA4" s="956"/>
      <c r="AB4" s="956"/>
      <c r="AC4" s="956"/>
      <c r="AD4" s="956"/>
      <c r="AE4" s="956"/>
      <c r="AF4" s="957"/>
      <c r="AG4" s="957"/>
      <c r="AH4" s="957"/>
      <c r="AI4" s="957"/>
      <c r="AJ4" s="957"/>
      <c r="AK4" s="957"/>
      <c r="AL4" s="957"/>
      <c r="AM4" s="957"/>
      <c r="AN4" s="957"/>
      <c r="AO4" s="957"/>
      <c r="AP4" s="957"/>
      <c r="AQ4" s="957"/>
      <c r="AR4" s="957"/>
      <c r="AS4" s="957"/>
      <c r="AT4" s="957"/>
      <c r="AU4" s="958"/>
      <c r="AV4" s="958"/>
      <c r="AW4" s="958"/>
      <c r="AX4" s="958"/>
      <c r="AY4" s="958"/>
      <c r="AZ4" s="958"/>
      <c r="BA4" s="958"/>
      <c r="BB4" s="958"/>
      <c r="BC4" s="958"/>
      <c r="BD4" s="958"/>
      <c r="BE4" s="958"/>
      <c r="BF4" s="958"/>
      <c r="BG4" s="958"/>
      <c r="BH4" s="958"/>
      <c r="BI4" s="958"/>
      <c r="BJ4" s="958"/>
      <c r="BK4" s="958"/>
      <c r="BL4" s="958"/>
      <c r="BM4" s="958"/>
      <c r="BN4" s="958"/>
      <c r="BO4" s="958"/>
      <c r="BP4" s="958"/>
      <c r="BQ4" s="958"/>
      <c r="BR4" s="959"/>
      <c r="BS4" s="959"/>
      <c r="BT4" s="959"/>
      <c r="BU4" s="959"/>
      <c r="BV4" s="959"/>
      <c r="BW4" s="960"/>
      <c r="BX4" s="960"/>
      <c r="BY4" s="960"/>
      <c r="BZ4" s="960"/>
      <c r="CA4" s="960"/>
      <c r="CB4" s="960"/>
      <c r="CC4" s="960"/>
      <c r="CD4" s="960"/>
      <c r="CE4" s="960"/>
      <c r="CF4" s="960"/>
      <c r="CG4" s="960"/>
      <c r="CH4" s="960"/>
      <c r="CI4" s="960"/>
      <c r="CJ4" s="960"/>
      <c r="CK4" s="960"/>
      <c r="CL4" s="960"/>
      <c r="CM4" s="960"/>
      <c r="CN4" s="960"/>
      <c r="CO4" s="960"/>
      <c r="CP4" s="960"/>
      <c r="CQ4" s="960"/>
      <c r="CR4" s="960"/>
      <c r="CS4" s="960"/>
      <c r="CT4" s="960"/>
      <c r="CU4" s="958"/>
      <c r="CV4" s="958"/>
      <c r="CW4" s="958"/>
      <c r="CX4" s="958"/>
      <c r="CY4" s="958"/>
      <c r="CZ4" s="958"/>
      <c r="DA4" s="958"/>
    </row>
    <row r="5" spans="2:105" s="300" customFormat="1" ht="15" customHeight="1">
      <c r="B5" s="905"/>
      <c r="C5" s="905"/>
      <c r="D5" s="880" t="str">
        <f>'入力表(工事・業務）'!E7</f>
        <v>○○○○○○○○工事</v>
      </c>
      <c r="E5" s="880"/>
      <c r="F5" s="880"/>
      <c r="G5" s="880"/>
      <c r="H5" s="905"/>
      <c r="I5" s="905"/>
      <c r="J5" s="936"/>
      <c r="K5" s="936"/>
      <c r="L5" s="936"/>
      <c r="M5" s="938"/>
      <c r="N5" s="939"/>
      <c r="O5" s="939"/>
      <c r="P5" s="939"/>
      <c r="Q5" s="905"/>
      <c r="R5" s="941" t="s">
        <v>113</v>
      </c>
      <c r="S5" s="942"/>
      <c r="T5" s="942"/>
      <c r="U5" s="939"/>
      <c r="V5" s="939"/>
      <c r="W5" s="939"/>
      <c r="X5" s="905"/>
      <c r="Y5" s="939"/>
      <c r="Z5" s="939"/>
      <c r="AA5" s="956"/>
      <c r="AB5" s="956"/>
      <c r="AC5" s="956"/>
      <c r="AD5" s="956"/>
      <c r="AE5" s="956"/>
      <c r="AF5" s="957"/>
      <c r="AG5" s="957"/>
      <c r="AH5" s="957"/>
      <c r="AI5" s="957"/>
      <c r="AJ5" s="957"/>
      <c r="AK5" s="957"/>
      <c r="AL5" s="957"/>
      <c r="AM5" s="957"/>
      <c r="AN5" s="957"/>
      <c r="AO5" s="957"/>
      <c r="AP5" s="957"/>
      <c r="AQ5" s="957"/>
      <c r="AR5" s="957"/>
      <c r="AS5" s="957"/>
      <c r="AT5" s="957"/>
      <c r="AU5" s="958"/>
      <c r="AV5" s="958"/>
      <c r="AW5" s="958"/>
      <c r="AX5" s="958"/>
      <c r="AY5" s="958"/>
      <c r="AZ5" s="958"/>
      <c r="BA5" s="958"/>
      <c r="BB5" s="958"/>
      <c r="BC5" s="958"/>
      <c r="BD5" s="958"/>
      <c r="BE5" s="958"/>
      <c r="BF5" s="958"/>
      <c r="BG5" s="958"/>
      <c r="BH5" s="958"/>
      <c r="BI5" s="958"/>
      <c r="BJ5" s="958"/>
      <c r="BK5" s="958"/>
      <c r="BL5" s="958"/>
      <c r="BM5" s="958"/>
      <c r="BN5" s="958"/>
      <c r="BO5" s="958"/>
      <c r="BP5" s="958"/>
      <c r="BQ5" s="958"/>
      <c r="BR5" s="959"/>
      <c r="BS5" s="959"/>
      <c r="BT5" s="959"/>
      <c r="BU5" s="959"/>
      <c r="BV5" s="959"/>
      <c r="BW5" s="960"/>
      <c r="BX5" s="960"/>
      <c r="BY5" s="960"/>
      <c r="BZ5" s="960"/>
      <c r="CA5" s="960"/>
      <c r="CB5" s="960"/>
      <c r="CC5" s="960"/>
      <c r="CD5" s="960"/>
      <c r="CE5" s="960"/>
      <c r="CF5" s="960"/>
      <c r="CG5" s="960"/>
      <c r="CH5" s="960"/>
      <c r="CI5" s="960"/>
      <c r="CJ5" s="960"/>
      <c r="CK5" s="960"/>
      <c r="CL5" s="960"/>
      <c r="CM5" s="960"/>
      <c r="CN5" s="960"/>
      <c r="CO5" s="960"/>
      <c r="CP5" s="960"/>
      <c r="CQ5" s="960"/>
      <c r="CR5" s="960"/>
      <c r="CS5" s="960"/>
      <c r="CT5" s="960"/>
      <c r="CU5" s="958"/>
      <c r="CV5" s="958"/>
      <c r="CW5" s="958"/>
      <c r="CX5" s="958"/>
      <c r="CY5" s="958"/>
      <c r="CZ5" s="958"/>
      <c r="DA5" s="958"/>
    </row>
    <row r="6" spans="2:105" s="300" customFormat="1" ht="15" customHeight="1">
      <c r="B6" s="905"/>
      <c r="C6" s="905"/>
      <c r="D6" s="880"/>
      <c r="E6" s="880"/>
      <c r="F6" s="880"/>
      <c r="G6" s="880"/>
      <c r="H6" s="905"/>
      <c r="I6" s="905"/>
      <c r="J6" s="936"/>
      <c r="K6" s="936"/>
      <c r="L6" s="936"/>
      <c r="M6" s="938"/>
      <c r="N6" s="939"/>
      <c r="O6" s="939"/>
      <c r="P6" s="939"/>
      <c r="Q6" s="905"/>
      <c r="R6" s="941"/>
      <c r="S6" s="941"/>
      <c r="T6" s="941"/>
      <c r="U6" s="939"/>
      <c r="V6" s="939"/>
      <c r="W6" s="939"/>
      <c r="X6" s="905"/>
      <c r="Y6" s="939"/>
      <c r="Z6" s="939"/>
      <c r="AA6" s="956"/>
      <c r="AB6" s="956"/>
      <c r="AC6" s="956"/>
      <c r="AD6" s="956"/>
      <c r="AE6" s="956"/>
      <c r="AF6" s="957"/>
      <c r="AG6" s="957"/>
      <c r="AH6" s="957"/>
      <c r="AI6" s="957"/>
      <c r="AJ6" s="957"/>
      <c r="AK6" s="957"/>
      <c r="AL6" s="957"/>
      <c r="AM6" s="957"/>
      <c r="AN6" s="957"/>
      <c r="AO6" s="957"/>
      <c r="AP6" s="957"/>
      <c r="AQ6" s="957"/>
      <c r="AR6" s="957"/>
      <c r="AS6" s="957"/>
      <c r="AT6" s="957"/>
      <c r="AU6" s="958"/>
      <c r="AV6" s="958"/>
      <c r="AW6" s="958"/>
      <c r="AX6" s="958"/>
      <c r="AY6" s="958"/>
      <c r="AZ6" s="958"/>
      <c r="BA6" s="958"/>
      <c r="BB6" s="958"/>
      <c r="BC6" s="958"/>
      <c r="BD6" s="958"/>
      <c r="BE6" s="958"/>
      <c r="BF6" s="958"/>
      <c r="BG6" s="958"/>
      <c r="BH6" s="958"/>
      <c r="BI6" s="958"/>
      <c r="BJ6" s="958"/>
      <c r="BK6" s="958"/>
      <c r="BL6" s="958"/>
      <c r="BM6" s="958"/>
      <c r="BN6" s="958"/>
      <c r="BO6" s="958"/>
      <c r="BP6" s="958"/>
      <c r="BQ6" s="958"/>
      <c r="BR6" s="959"/>
      <c r="BS6" s="959"/>
      <c r="BT6" s="959"/>
      <c r="BU6" s="959"/>
      <c r="BV6" s="959"/>
      <c r="BW6" s="960"/>
      <c r="BX6" s="960"/>
      <c r="BY6" s="960"/>
      <c r="BZ6" s="960"/>
      <c r="CA6" s="960"/>
      <c r="CB6" s="960"/>
      <c r="CC6" s="960"/>
      <c r="CD6" s="960"/>
      <c r="CE6" s="960"/>
      <c r="CF6" s="960"/>
      <c r="CG6" s="960"/>
      <c r="CH6" s="960"/>
      <c r="CI6" s="960"/>
      <c r="CJ6" s="960"/>
      <c r="CK6" s="960"/>
      <c r="CL6" s="960"/>
      <c r="CM6" s="960"/>
      <c r="CN6" s="960"/>
      <c r="CO6" s="960"/>
      <c r="CP6" s="960"/>
      <c r="CQ6" s="960"/>
      <c r="CR6" s="960"/>
      <c r="CS6" s="960"/>
      <c r="CT6" s="960"/>
      <c r="CU6" s="958"/>
      <c r="CV6" s="958"/>
      <c r="CW6" s="958"/>
      <c r="CX6" s="958"/>
      <c r="CY6" s="958"/>
      <c r="CZ6" s="958"/>
      <c r="DA6" s="958"/>
    </row>
    <row r="7" spans="2:105" ht="17.25" customHeight="1">
      <c r="B7" s="906" t="s">
        <v>563</v>
      </c>
      <c r="C7" s="911" t="s">
        <v>564</v>
      </c>
      <c r="D7" s="911"/>
      <c r="E7" s="915" t="s">
        <v>565</v>
      </c>
      <c r="F7" s="915" t="s">
        <v>555</v>
      </c>
      <c r="G7" s="915" t="s">
        <v>566</v>
      </c>
      <c r="H7" s="915" t="s">
        <v>567</v>
      </c>
      <c r="I7" s="915" t="s">
        <v>568</v>
      </c>
      <c r="J7" s="915" t="s">
        <v>570</v>
      </c>
      <c r="K7" s="915" t="s">
        <v>415</v>
      </c>
      <c r="L7" s="915" t="s">
        <v>406</v>
      </c>
      <c r="M7" s="915" t="s">
        <v>571</v>
      </c>
      <c r="N7" s="915" t="s">
        <v>490</v>
      </c>
      <c r="O7" s="915" t="s">
        <v>572</v>
      </c>
      <c r="P7" s="915" t="s">
        <v>286</v>
      </c>
      <c r="Q7" s="915" t="s">
        <v>184</v>
      </c>
      <c r="R7" s="915" t="s">
        <v>160</v>
      </c>
      <c r="S7" s="915" t="s">
        <v>509</v>
      </c>
      <c r="T7" s="915" t="s">
        <v>206</v>
      </c>
      <c r="U7" s="915" t="s">
        <v>334</v>
      </c>
      <c r="V7" s="946" t="s">
        <v>222</v>
      </c>
      <c r="W7" s="946"/>
      <c r="X7" s="949"/>
      <c r="Y7" s="949"/>
      <c r="Z7" s="949"/>
    </row>
    <row r="8" spans="2:105" ht="17.25" customHeight="1">
      <c r="B8" s="906"/>
      <c r="C8" s="911"/>
      <c r="D8" s="911"/>
      <c r="E8" s="915"/>
      <c r="F8" s="915"/>
      <c r="G8" s="915"/>
      <c r="H8" s="915"/>
      <c r="I8" s="915"/>
      <c r="J8" s="915"/>
      <c r="K8" s="915"/>
      <c r="L8" s="915"/>
      <c r="M8" s="915"/>
      <c r="N8" s="915"/>
      <c r="O8" s="915"/>
      <c r="P8" s="915"/>
      <c r="Q8" s="915"/>
      <c r="R8" s="915"/>
      <c r="S8" s="915"/>
      <c r="T8" s="915"/>
      <c r="U8" s="915"/>
      <c r="V8" s="946"/>
      <c r="W8" s="946"/>
      <c r="X8" s="949"/>
      <c r="Y8" s="949"/>
      <c r="Z8" s="949"/>
      <c r="AB8" s="173" t="s">
        <v>198</v>
      </c>
    </row>
    <row r="9" spans="2:105" ht="30.75" customHeight="1">
      <c r="B9" s="906"/>
      <c r="C9" s="906" t="s">
        <v>318</v>
      </c>
      <c r="D9" s="915" t="s">
        <v>556</v>
      </c>
      <c r="E9" s="920">
        <v>10</v>
      </c>
      <c r="F9" s="920"/>
      <c r="G9" s="920"/>
      <c r="H9" s="920"/>
      <c r="I9" s="920"/>
      <c r="J9" s="920"/>
      <c r="K9" s="920"/>
      <c r="L9" s="920"/>
      <c r="M9" s="920"/>
      <c r="N9" s="920"/>
      <c r="O9" s="920"/>
      <c r="P9" s="920"/>
      <c r="Q9" s="920"/>
      <c r="R9" s="920"/>
      <c r="S9" s="920"/>
      <c r="T9" s="920"/>
      <c r="U9" s="944" t="s">
        <v>333</v>
      </c>
      <c r="V9" s="915" t="s">
        <v>552</v>
      </c>
      <c r="W9" s="915"/>
      <c r="X9" s="950"/>
      <c r="Y9" s="950"/>
      <c r="Z9" s="955"/>
    </row>
    <row r="10" spans="2:105" ht="30.75" customHeight="1">
      <c r="B10" s="906"/>
      <c r="C10" s="906"/>
      <c r="D10" s="915" t="s">
        <v>557</v>
      </c>
      <c r="E10" s="920">
        <v>10.002000000000001</v>
      </c>
      <c r="F10" s="920"/>
      <c r="G10" s="920"/>
      <c r="H10" s="920"/>
      <c r="I10" s="920"/>
      <c r="J10" s="920"/>
      <c r="K10" s="920"/>
      <c r="L10" s="920"/>
      <c r="M10" s="920"/>
      <c r="N10" s="920"/>
      <c r="O10" s="920"/>
      <c r="P10" s="920"/>
      <c r="Q10" s="920"/>
      <c r="R10" s="920"/>
      <c r="S10" s="920"/>
      <c r="T10" s="920"/>
      <c r="U10" s="915"/>
      <c r="V10" s="907" t="s">
        <v>19</v>
      </c>
      <c r="W10" s="915" t="s">
        <v>573</v>
      </c>
      <c r="X10" s="951" t="s">
        <v>545</v>
      </c>
      <c r="Y10" s="953"/>
      <c r="Z10" s="953"/>
    </row>
    <row r="11" spans="2:105" ht="30.75" customHeight="1">
      <c r="B11" s="906"/>
      <c r="C11" s="906"/>
      <c r="D11" s="916" t="s">
        <v>187</v>
      </c>
      <c r="E11" s="921">
        <f t="shared" ref="E11:T11" si="0">E10-E9</f>
        <v>2.0000000000006701e-003</v>
      </c>
      <c r="F11" s="921">
        <f t="shared" si="0"/>
        <v>0</v>
      </c>
      <c r="G11" s="921">
        <f t="shared" si="0"/>
        <v>0</v>
      </c>
      <c r="H11" s="921">
        <f t="shared" si="0"/>
        <v>0</v>
      </c>
      <c r="I11" s="921">
        <f t="shared" si="0"/>
        <v>0</v>
      </c>
      <c r="J11" s="921">
        <f t="shared" si="0"/>
        <v>0</v>
      </c>
      <c r="K11" s="921">
        <f t="shared" si="0"/>
        <v>0</v>
      </c>
      <c r="L11" s="921">
        <f t="shared" si="0"/>
        <v>0</v>
      </c>
      <c r="M11" s="921">
        <f t="shared" si="0"/>
        <v>0</v>
      </c>
      <c r="N11" s="921">
        <f t="shared" si="0"/>
        <v>0</v>
      </c>
      <c r="O11" s="921">
        <f t="shared" si="0"/>
        <v>0</v>
      </c>
      <c r="P11" s="921">
        <f t="shared" si="0"/>
        <v>0</v>
      </c>
      <c r="Q11" s="921">
        <f t="shared" si="0"/>
        <v>0</v>
      </c>
      <c r="R11" s="921">
        <f t="shared" si="0"/>
        <v>0</v>
      </c>
      <c r="S11" s="921">
        <f t="shared" si="0"/>
        <v>0</v>
      </c>
      <c r="T11" s="921">
        <f t="shared" si="0"/>
        <v>0</v>
      </c>
      <c r="U11" s="915"/>
      <c r="V11" s="907"/>
      <c r="W11" s="915" t="s">
        <v>250</v>
      </c>
      <c r="X11" s="951" t="s">
        <v>547</v>
      </c>
      <c r="Y11" s="953"/>
      <c r="Z11" s="953"/>
    </row>
    <row r="12" spans="2:105" ht="30.75" customHeight="1">
      <c r="B12" s="906"/>
      <c r="C12" s="906" t="s">
        <v>180</v>
      </c>
      <c r="D12" s="915" t="s">
        <v>556</v>
      </c>
      <c r="E12" s="920"/>
      <c r="F12" s="920"/>
      <c r="G12" s="920"/>
      <c r="H12" s="920"/>
      <c r="I12" s="920"/>
      <c r="J12" s="920"/>
      <c r="K12" s="920"/>
      <c r="L12" s="920"/>
      <c r="M12" s="920"/>
      <c r="N12" s="920"/>
      <c r="O12" s="920"/>
      <c r="P12" s="920"/>
      <c r="Q12" s="920"/>
      <c r="R12" s="920"/>
      <c r="S12" s="920"/>
      <c r="T12" s="920"/>
      <c r="U12" s="915"/>
      <c r="V12" s="947" t="s">
        <v>574</v>
      </c>
      <c r="W12" s="915"/>
      <c r="X12" s="915"/>
      <c r="Y12" s="915"/>
      <c r="Z12" s="915"/>
    </row>
    <row r="13" spans="2:105" ht="30.75" customHeight="1">
      <c r="B13" s="906"/>
      <c r="C13" s="906"/>
      <c r="D13" s="915" t="s">
        <v>557</v>
      </c>
      <c r="E13" s="920"/>
      <c r="F13" s="920"/>
      <c r="G13" s="920"/>
      <c r="H13" s="920"/>
      <c r="I13" s="920"/>
      <c r="J13" s="920"/>
      <c r="K13" s="920"/>
      <c r="L13" s="920"/>
      <c r="M13" s="920"/>
      <c r="N13" s="920"/>
      <c r="O13" s="920"/>
      <c r="P13" s="920"/>
      <c r="Q13" s="920"/>
      <c r="R13" s="920"/>
      <c r="S13" s="920"/>
      <c r="T13" s="920"/>
      <c r="U13" s="920"/>
      <c r="V13" s="947"/>
      <c r="W13" s="915"/>
      <c r="X13" s="915"/>
      <c r="Y13" s="915"/>
      <c r="Z13" s="915"/>
    </row>
    <row r="14" spans="2:105" ht="30.75" customHeight="1">
      <c r="B14" s="906"/>
      <c r="C14" s="906"/>
      <c r="D14" s="916" t="s">
        <v>187</v>
      </c>
      <c r="E14" s="921">
        <f t="shared" ref="E14:U14" si="1">E13-E12</f>
        <v>0</v>
      </c>
      <c r="F14" s="921">
        <f t="shared" si="1"/>
        <v>0</v>
      </c>
      <c r="G14" s="921">
        <f t="shared" si="1"/>
        <v>0</v>
      </c>
      <c r="H14" s="921">
        <f t="shared" si="1"/>
        <v>0</v>
      </c>
      <c r="I14" s="921">
        <f t="shared" si="1"/>
        <v>0</v>
      </c>
      <c r="J14" s="921">
        <f t="shared" si="1"/>
        <v>0</v>
      </c>
      <c r="K14" s="921">
        <f t="shared" si="1"/>
        <v>0</v>
      </c>
      <c r="L14" s="921">
        <f t="shared" si="1"/>
        <v>0</v>
      </c>
      <c r="M14" s="921">
        <f t="shared" si="1"/>
        <v>0</v>
      </c>
      <c r="N14" s="921">
        <f t="shared" si="1"/>
        <v>0</v>
      </c>
      <c r="O14" s="921">
        <f t="shared" si="1"/>
        <v>0</v>
      </c>
      <c r="P14" s="921">
        <f t="shared" si="1"/>
        <v>0</v>
      </c>
      <c r="Q14" s="921">
        <f t="shared" si="1"/>
        <v>0</v>
      </c>
      <c r="R14" s="921">
        <f t="shared" si="1"/>
        <v>0</v>
      </c>
      <c r="S14" s="921">
        <f t="shared" si="1"/>
        <v>0</v>
      </c>
      <c r="T14" s="921">
        <f t="shared" si="1"/>
        <v>0</v>
      </c>
      <c r="U14" s="920">
        <f t="shared" si="1"/>
        <v>0</v>
      </c>
      <c r="V14" s="947"/>
      <c r="W14" s="915"/>
      <c r="X14" s="915"/>
      <c r="Y14" s="915"/>
      <c r="Z14" s="915"/>
    </row>
    <row r="15" spans="2:105" ht="30.75" customHeight="1">
      <c r="B15" s="906" t="s">
        <v>368</v>
      </c>
      <c r="C15" s="912"/>
      <c r="D15" s="917"/>
      <c r="E15" s="922"/>
      <c r="F15" s="922"/>
      <c r="G15" s="931"/>
      <c r="H15" s="931"/>
      <c r="I15" s="917"/>
      <c r="J15" s="931"/>
      <c r="K15" s="931"/>
      <c r="L15" s="917"/>
      <c r="M15" s="922"/>
      <c r="N15" s="931"/>
      <c r="O15" s="931"/>
      <c r="P15" s="931"/>
      <c r="Q15" s="922"/>
      <c r="R15" s="922"/>
      <c r="S15" s="922"/>
      <c r="T15" s="922"/>
      <c r="U15" s="945" t="s">
        <v>575</v>
      </c>
      <c r="V15" s="945"/>
      <c r="W15" s="945"/>
      <c r="X15" s="945"/>
      <c r="Y15" s="945"/>
      <c r="Z15" s="945"/>
    </row>
    <row r="16" spans="2:105" ht="15.75" customHeight="1">
      <c r="B16" s="906"/>
      <c r="C16" s="913"/>
      <c r="D16" s="910"/>
      <c r="E16" s="923"/>
      <c r="F16" s="923"/>
      <c r="G16" s="924"/>
      <c r="H16" s="934"/>
      <c r="I16" s="924"/>
      <c r="J16" s="924"/>
      <c r="K16" s="937"/>
      <c r="L16" s="924"/>
      <c r="M16" s="934"/>
      <c r="N16" s="924"/>
      <c r="O16" s="924"/>
      <c r="P16" s="924"/>
      <c r="Q16" s="924"/>
      <c r="R16" s="934"/>
      <c r="S16" s="923"/>
      <c r="T16" s="923"/>
      <c r="U16" s="915"/>
      <c r="V16" s="915"/>
      <c r="W16" s="915"/>
      <c r="X16" s="915"/>
      <c r="Y16" s="915"/>
      <c r="Z16" s="915"/>
    </row>
    <row r="17" spans="2:26" ht="15.75" customHeight="1">
      <c r="B17" s="906"/>
      <c r="C17" s="913"/>
      <c r="D17" s="910"/>
      <c r="E17" s="923"/>
      <c r="F17" s="923"/>
      <c r="G17" s="924"/>
      <c r="H17" s="934"/>
      <c r="I17" s="924"/>
      <c r="J17" s="924"/>
      <c r="K17" s="937"/>
      <c r="L17" s="924"/>
      <c r="M17" s="934"/>
      <c r="N17" s="924"/>
      <c r="O17" s="924"/>
      <c r="P17" s="924"/>
      <c r="Q17" s="924"/>
      <c r="R17" s="934"/>
      <c r="S17" s="923"/>
      <c r="T17" s="923"/>
      <c r="U17" s="915"/>
      <c r="V17" s="915"/>
      <c r="W17" s="915"/>
      <c r="X17" s="915"/>
      <c r="Y17" s="915"/>
      <c r="Z17" s="915"/>
    </row>
    <row r="18" spans="2:26" ht="15.75" customHeight="1">
      <c r="B18" s="906"/>
      <c r="C18" s="913"/>
      <c r="D18" s="910"/>
      <c r="E18" s="923"/>
      <c r="F18" s="923"/>
      <c r="G18" s="924"/>
      <c r="H18" s="934"/>
      <c r="I18" s="924"/>
      <c r="J18" s="924"/>
      <c r="K18" s="937"/>
      <c r="L18" s="924"/>
      <c r="M18" s="934"/>
      <c r="N18" s="924"/>
      <c r="O18" s="924"/>
      <c r="P18" s="924"/>
      <c r="Q18" s="924"/>
      <c r="R18" s="934"/>
      <c r="S18" s="923"/>
      <c r="T18" s="923"/>
      <c r="U18" s="915"/>
      <c r="V18" s="915"/>
      <c r="W18" s="915"/>
      <c r="X18" s="915"/>
      <c r="Y18" s="915"/>
      <c r="Z18" s="915"/>
    </row>
    <row r="19" spans="2:26" ht="15.75" customHeight="1">
      <c r="B19" s="906"/>
      <c r="C19" s="913"/>
      <c r="D19" s="910"/>
      <c r="E19" s="923"/>
      <c r="F19" s="923"/>
      <c r="G19" s="924"/>
      <c r="H19" s="934"/>
      <c r="I19" s="924"/>
      <c r="J19" s="924"/>
      <c r="K19" s="937"/>
      <c r="L19" s="924"/>
      <c r="M19" s="934"/>
      <c r="N19" s="924"/>
      <c r="O19" s="924"/>
      <c r="P19" s="924"/>
      <c r="Q19" s="924"/>
      <c r="R19" s="934"/>
      <c r="S19" s="923"/>
      <c r="T19" s="923"/>
      <c r="U19" s="915"/>
      <c r="V19" s="915"/>
      <c r="W19" s="915"/>
      <c r="X19" s="915"/>
      <c r="Y19" s="915"/>
      <c r="Z19" s="915"/>
    </row>
    <row r="20" spans="2:26" ht="15.75" customHeight="1">
      <c r="B20" s="906"/>
      <c r="C20" s="913"/>
      <c r="D20" s="918" t="s">
        <v>476</v>
      </c>
      <c r="E20" s="923"/>
      <c r="F20" s="923"/>
      <c r="G20" s="924"/>
      <c r="H20" s="934"/>
      <c r="I20" s="924"/>
      <c r="J20" s="924"/>
      <c r="K20" s="937"/>
      <c r="L20" s="924"/>
      <c r="M20" s="934"/>
      <c r="N20" s="924"/>
      <c r="O20" s="924"/>
      <c r="P20" s="924"/>
      <c r="Q20" s="924"/>
      <c r="R20" s="934"/>
      <c r="S20" s="923"/>
      <c r="T20" s="923"/>
      <c r="U20" s="915"/>
      <c r="V20" s="915"/>
      <c r="W20" s="915"/>
      <c r="X20" s="915"/>
      <c r="Y20" s="915"/>
      <c r="Z20" s="915"/>
    </row>
    <row r="21" spans="2:26" ht="15.75" customHeight="1">
      <c r="B21" s="906"/>
      <c r="C21" s="913"/>
      <c r="D21" s="910"/>
      <c r="E21" s="923"/>
      <c r="F21" s="923"/>
      <c r="G21" s="924"/>
      <c r="H21" s="934"/>
      <c r="I21" s="924"/>
      <c r="J21" s="924"/>
      <c r="K21" s="937"/>
      <c r="L21" s="924"/>
      <c r="M21" s="934"/>
      <c r="N21" s="924"/>
      <c r="O21" s="924"/>
      <c r="P21" s="924"/>
      <c r="Q21" s="924"/>
      <c r="R21" s="934"/>
      <c r="S21" s="923"/>
      <c r="T21" s="923"/>
      <c r="U21" s="915"/>
      <c r="V21" s="915"/>
      <c r="W21" s="915"/>
      <c r="X21" s="915"/>
      <c r="Y21" s="915"/>
      <c r="Z21" s="915"/>
    </row>
    <row r="22" spans="2:26" ht="15.75" customHeight="1">
      <c r="B22" s="906"/>
      <c r="C22" s="913"/>
      <c r="D22" s="910"/>
      <c r="E22" s="923"/>
      <c r="F22" s="923"/>
      <c r="G22" s="924"/>
      <c r="H22" s="934"/>
      <c r="I22" s="924"/>
      <c r="J22" s="924"/>
      <c r="K22" s="937"/>
      <c r="L22" s="924"/>
      <c r="M22" s="934"/>
      <c r="N22" s="924"/>
      <c r="O22" s="924"/>
      <c r="P22" s="924"/>
      <c r="Q22" s="924"/>
      <c r="R22" s="934"/>
      <c r="S22" s="923"/>
      <c r="T22" s="923"/>
      <c r="U22" s="915"/>
      <c r="V22" s="915"/>
      <c r="W22" s="915"/>
      <c r="X22" s="915"/>
      <c r="Y22" s="915"/>
      <c r="Z22" s="915"/>
    </row>
    <row r="23" spans="2:26" ht="15.75" customHeight="1">
      <c r="B23" s="906"/>
      <c r="C23" s="913"/>
      <c r="D23" s="910"/>
      <c r="E23" s="924"/>
      <c r="F23" s="924"/>
      <c r="G23" s="924"/>
      <c r="H23" s="924"/>
      <c r="I23" s="924"/>
      <c r="J23" s="924"/>
      <c r="K23" s="924"/>
      <c r="L23" s="924"/>
      <c r="M23" s="924"/>
      <c r="N23" s="924"/>
      <c r="O23" s="924"/>
      <c r="P23" s="924"/>
      <c r="Q23" s="924"/>
      <c r="R23" s="924"/>
      <c r="S23" s="924"/>
      <c r="T23" s="923"/>
      <c r="U23" s="915"/>
      <c r="V23" s="915"/>
      <c r="W23" s="915"/>
      <c r="X23" s="915"/>
      <c r="Y23" s="915"/>
      <c r="Z23" s="915"/>
    </row>
    <row r="24" spans="2:26" ht="15.75" customHeight="1">
      <c r="B24" s="906"/>
      <c r="C24" s="913"/>
      <c r="D24" s="910"/>
      <c r="E24" s="924"/>
      <c r="F24" s="924"/>
      <c r="G24" s="924"/>
      <c r="H24" s="924"/>
      <c r="I24" s="924"/>
      <c r="J24" s="924"/>
      <c r="K24" s="924"/>
      <c r="L24" s="924"/>
      <c r="M24" s="924"/>
      <c r="N24" s="924"/>
      <c r="O24" s="924"/>
      <c r="P24" s="924"/>
      <c r="Q24" s="924"/>
      <c r="R24" s="924"/>
      <c r="S24" s="924"/>
      <c r="T24" s="923"/>
      <c r="U24" s="915"/>
      <c r="V24" s="915"/>
      <c r="W24" s="915"/>
      <c r="X24" s="915"/>
      <c r="Y24" s="915"/>
      <c r="Z24" s="915"/>
    </row>
    <row r="25" spans="2:26" ht="15.75" customHeight="1">
      <c r="B25" s="906"/>
      <c r="C25" s="913"/>
      <c r="D25" s="910"/>
      <c r="E25" s="924"/>
      <c r="F25" s="924"/>
      <c r="G25" s="924"/>
      <c r="H25" s="924"/>
      <c r="I25" s="924"/>
      <c r="J25" s="924"/>
      <c r="K25" s="924"/>
      <c r="L25" s="924"/>
      <c r="M25" s="924"/>
      <c r="N25" s="924"/>
      <c r="O25" s="924"/>
      <c r="P25" s="924"/>
      <c r="Q25" s="924"/>
      <c r="R25" s="924"/>
      <c r="S25" s="924"/>
      <c r="T25" s="923"/>
      <c r="U25" s="915"/>
      <c r="V25" s="915"/>
      <c r="W25" s="915"/>
      <c r="X25" s="915"/>
      <c r="Y25" s="915"/>
      <c r="Z25" s="915"/>
    </row>
    <row r="26" spans="2:26" ht="15.75" customHeight="1">
      <c r="B26" s="906"/>
      <c r="C26" s="913"/>
      <c r="D26" s="910"/>
      <c r="E26" s="925"/>
      <c r="F26" s="925"/>
      <c r="G26" s="932"/>
      <c r="H26" s="910"/>
      <c r="I26" s="932"/>
      <c r="J26" s="932"/>
      <c r="K26" s="910"/>
      <c r="L26" s="932"/>
      <c r="M26" s="910"/>
      <c r="N26" s="932"/>
      <c r="O26" s="932"/>
      <c r="P26" s="932"/>
      <c r="Q26" s="932"/>
      <c r="R26" s="910"/>
      <c r="S26" s="943"/>
      <c r="T26" s="943"/>
      <c r="U26" s="915"/>
      <c r="V26" s="915"/>
      <c r="W26" s="915"/>
      <c r="X26" s="915"/>
      <c r="Y26" s="915"/>
      <c r="Z26" s="915"/>
    </row>
    <row r="27" spans="2:26" ht="15.75" customHeight="1">
      <c r="B27" s="906"/>
      <c r="C27" s="913"/>
      <c r="D27" s="910"/>
      <c r="E27" s="926"/>
      <c r="F27" s="926"/>
      <c r="G27" s="926"/>
      <c r="H27" s="926"/>
      <c r="I27" s="926"/>
      <c r="J27" s="926"/>
      <c r="K27" s="926"/>
      <c r="L27" s="926"/>
      <c r="M27" s="926"/>
      <c r="N27" s="926"/>
      <c r="O27" s="926"/>
      <c r="P27" s="926"/>
      <c r="Q27" s="926"/>
      <c r="R27" s="926"/>
      <c r="S27" s="925"/>
      <c r="T27" s="925"/>
      <c r="U27" s="915"/>
      <c r="V27" s="915"/>
      <c r="W27" s="915"/>
      <c r="X27" s="915"/>
      <c r="Y27" s="915"/>
      <c r="Z27" s="915"/>
    </row>
    <row r="28" spans="2:26" ht="15.75" customHeight="1">
      <c r="B28" s="906"/>
      <c r="C28" s="913"/>
      <c r="D28" s="910"/>
      <c r="E28" s="927"/>
      <c r="F28" s="927"/>
      <c r="G28" s="933"/>
      <c r="H28" s="935"/>
      <c r="I28" s="933"/>
      <c r="J28" s="933"/>
      <c r="K28" s="935"/>
      <c r="L28" s="933"/>
      <c r="M28" s="935"/>
      <c r="N28" s="933"/>
      <c r="O28" s="933"/>
      <c r="P28" s="933"/>
      <c r="Q28" s="933"/>
      <c r="R28" s="935"/>
      <c r="S28" s="924"/>
      <c r="T28" s="923"/>
      <c r="U28" s="915"/>
      <c r="V28" s="915"/>
      <c r="W28" s="915"/>
      <c r="X28" s="915"/>
      <c r="Y28" s="915"/>
      <c r="Z28" s="915"/>
    </row>
    <row r="29" spans="2:26" ht="15.75" customHeight="1">
      <c r="B29" s="906"/>
      <c r="C29" s="913"/>
      <c r="D29" s="910"/>
      <c r="E29" s="927"/>
      <c r="F29" s="927"/>
      <c r="G29" s="933"/>
      <c r="H29" s="935"/>
      <c r="I29" s="933"/>
      <c r="J29" s="933"/>
      <c r="K29" s="935"/>
      <c r="L29" s="933"/>
      <c r="M29" s="935"/>
      <c r="N29" s="933"/>
      <c r="O29" s="933"/>
      <c r="P29" s="933"/>
      <c r="Q29" s="933"/>
      <c r="R29" s="935"/>
      <c r="S29" s="924"/>
      <c r="T29" s="923"/>
      <c r="U29" s="915"/>
      <c r="V29" s="915"/>
      <c r="W29" s="915"/>
      <c r="X29" s="915"/>
      <c r="Y29" s="915"/>
      <c r="Z29" s="915"/>
    </row>
    <row r="30" spans="2:26" ht="15.75" customHeight="1">
      <c r="B30" s="906"/>
      <c r="C30" s="913"/>
      <c r="D30" s="910"/>
      <c r="E30" s="927"/>
      <c r="F30" s="927"/>
      <c r="G30" s="933"/>
      <c r="H30" s="935"/>
      <c r="I30" s="933"/>
      <c r="J30" s="933"/>
      <c r="K30" s="935"/>
      <c r="L30" s="933"/>
      <c r="M30" s="935"/>
      <c r="N30" s="933"/>
      <c r="O30" s="933"/>
      <c r="P30" s="933"/>
      <c r="Q30" s="933"/>
      <c r="R30" s="935"/>
      <c r="S30" s="924"/>
      <c r="T30" s="923"/>
      <c r="U30" s="915"/>
      <c r="V30" s="915"/>
      <c r="W30" s="915"/>
      <c r="X30" s="915"/>
      <c r="Y30" s="915"/>
      <c r="Z30" s="915"/>
    </row>
    <row r="31" spans="2:26" ht="15.75" customHeight="1">
      <c r="B31" s="906"/>
      <c r="C31" s="913"/>
      <c r="D31" s="910"/>
      <c r="E31" s="927"/>
      <c r="F31" s="927"/>
      <c r="G31" s="933"/>
      <c r="H31" s="935"/>
      <c r="I31" s="933"/>
      <c r="J31" s="933"/>
      <c r="K31" s="935"/>
      <c r="L31" s="933"/>
      <c r="M31" s="935"/>
      <c r="N31" s="933"/>
      <c r="O31" s="933"/>
      <c r="P31" s="933"/>
      <c r="Q31" s="933"/>
      <c r="R31" s="935"/>
      <c r="S31" s="924"/>
      <c r="T31" s="923"/>
      <c r="U31" s="915"/>
      <c r="V31" s="915"/>
      <c r="W31" s="915"/>
      <c r="X31" s="915"/>
      <c r="Y31" s="915"/>
      <c r="Z31" s="915"/>
    </row>
    <row r="32" spans="2:26" ht="15.75" customHeight="1">
      <c r="B32" s="906"/>
      <c r="C32" s="913"/>
      <c r="D32" s="910"/>
      <c r="E32" s="927"/>
      <c r="F32" s="927"/>
      <c r="G32" s="933"/>
      <c r="H32" s="935"/>
      <c r="I32" s="933"/>
      <c r="J32" s="933"/>
      <c r="K32" s="935"/>
      <c r="L32" s="933"/>
      <c r="M32" s="935"/>
      <c r="N32" s="933"/>
      <c r="O32" s="933"/>
      <c r="P32" s="933"/>
      <c r="Q32" s="933"/>
      <c r="R32" s="935"/>
      <c r="S32" s="924"/>
      <c r="T32" s="923"/>
      <c r="U32" s="915"/>
      <c r="V32" s="915"/>
      <c r="W32" s="915"/>
      <c r="X32" s="915"/>
      <c r="Y32" s="915"/>
      <c r="Z32" s="915"/>
    </row>
    <row r="33" spans="2:26" ht="15.75" customHeight="1">
      <c r="B33" s="906"/>
      <c r="C33" s="913"/>
      <c r="D33" s="918" t="s">
        <v>476</v>
      </c>
      <c r="E33" s="927"/>
      <c r="F33" s="927"/>
      <c r="G33" s="933"/>
      <c r="H33" s="935"/>
      <c r="I33" s="933"/>
      <c r="J33" s="933"/>
      <c r="K33" s="935"/>
      <c r="L33" s="933"/>
      <c r="M33" s="935"/>
      <c r="N33" s="933"/>
      <c r="O33" s="933"/>
      <c r="P33" s="933"/>
      <c r="Q33" s="933"/>
      <c r="R33" s="935"/>
      <c r="S33" s="924"/>
      <c r="T33" s="923"/>
      <c r="U33" s="915"/>
      <c r="V33" s="915"/>
      <c r="W33" s="915"/>
      <c r="X33" s="915"/>
      <c r="Y33" s="915"/>
      <c r="Z33" s="915"/>
    </row>
    <row r="34" spans="2:26" ht="15.75" customHeight="1">
      <c r="B34" s="906"/>
      <c r="C34" s="913"/>
      <c r="D34" s="910"/>
      <c r="E34" s="927"/>
      <c r="F34" s="927"/>
      <c r="G34" s="933"/>
      <c r="H34" s="935"/>
      <c r="I34" s="933"/>
      <c r="J34" s="933"/>
      <c r="K34" s="935"/>
      <c r="L34" s="933"/>
      <c r="M34" s="935"/>
      <c r="N34" s="933"/>
      <c r="O34" s="933"/>
      <c r="P34" s="933"/>
      <c r="Q34" s="933"/>
      <c r="R34" s="935"/>
      <c r="S34" s="924"/>
      <c r="T34" s="923"/>
      <c r="U34" s="915"/>
      <c r="V34" s="915"/>
      <c r="W34" s="915"/>
      <c r="X34" s="915"/>
      <c r="Y34" s="915"/>
      <c r="Z34" s="915"/>
    </row>
    <row r="35" spans="2:26" ht="15.75" customHeight="1">
      <c r="B35" s="906"/>
      <c r="C35" s="913"/>
      <c r="D35" s="910"/>
      <c r="E35" s="927"/>
      <c r="F35" s="927"/>
      <c r="G35" s="933"/>
      <c r="H35" s="935"/>
      <c r="I35" s="933"/>
      <c r="J35" s="933"/>
      <c r="K35" s="935"/>
      <c r="L35" s="933"/>
      <c r="M35" s="935"/>
      <c r="N35" s="933"/>
      <c r="O35" s="933"/>
      <c r="P35" s="933"/>
      <c r="Q35" s="933"/>
      <c r="R35" s="935"/>
      <c r="S35" s="924"/>
      <c r="T35" s="923"/>
      <c r="U35" s="915"/>
      <c r="V35" s="915"/>
      <c r="W35" s="915"/>
      <c r="X35" s="915"/>
      <c r="Y35" s="915"/>
      <c r="Z35" s="915"/>
    </row>
    <row r="36" spans="2:26" ht="15.75" customHeight="1">
      <c r="B36" s="906"/>
      <c r="C36" s="913"/>
      <c r="D36" s="910"/>
      <c r="E36" s="923"/>
      <c r="F36" s="923"/>
      <c r="G36" s="924"/>
      <c r="H36" s="934"/>
      <c r="I36" s="924"/>
      <c r="J36" s="924"/>
      <c r="K36" s="934"/>
      <c r="L36" s="924"/>
      <c r="M36" s="934"/>
      <c r="N36" s="924"/>
      <c r="O36" s="924"/>
      <c r="P36" s="924"/>
      <c r="Q36" s="924"/>
      <c r="R36" s="934"/>
      <c r="S36" s="923"/>
      <c r="T36" s="923"/>
      <c r="U36" s="915"/>
      <c r="V36" s="915"/>
      <c r="W36" s="915"/>
      <c r="X36" s="915"/>
      <c r="Y36" s="915"/>
      <c r="Z36" s="915"/>
    </row>
    <row r="37" spans="2:26" ht="15.75" customHeight="1">
      <c r="B37" s="906"/>
      <c r="C37" s="913"/>
      <c r="D37" s="910"/>
      <c r="E37" s="923"/>
      <c r="F37" s="923"/>
      <c r="G37" s="924"/>
      <c r="H37" s="934"/>
      <c r="I37" s="924"/>
      <c r="J37" s="924"/>
      <c r="K37" s="934"/>
      <c r="L37" s="924"/>
      <c r="M37" s="934"/>
      <c r="N37" s="924"/>
      <c r="O37" s="924"/>
      <c r="P37" s="924"/>
      <c r="Q37" s="924"/>
      <c r="R37" s="934"/>
      <c r="S37" s="923"/>
      <c r="T37" s="923"/>
      <c r="U37" s="915"/>
      <c r="V37" s="915"/>
      <c r="W37" s="915"/>
      <c r="X37" s="915"/>
      <c r="Y37" s="915"/>
      <c r="Z37" s="915"/>
    </row>
    <row r="38" spans="2:26" ht="30.75" customHeight="1">
      <c r="B38" s="906"/>
      <c r="C38" s="914"/>
      <c r="D38" s="919"/>
      <c r="E38" s="928"/>
      <c r="F38" s="928"/>
      <c r="G38" s="928"/>
      <c r="H38" s="928"/>
      <c r="I38" s="928"/>
      <c r="J38" s="928"/>
      <c r="K38" s="928"/>
      <c r="L38" s="928"/>
      <c r="M38" s="928"/>
      <c r="N38" s="928"/>
      <c r="O38" s="928"/>
      <c r="P38" s="928"/>
      <c r="Q38" s="928"/>
      <c r="R38" s="928"/>
      <c r="S38" s="928"/>
      <c r="T38" s="928"/>
      <c r="U38" s="915"/>
      <c r="V38" s="915"/>
      <c r="W38" s="915"/>
      <c r="X38" s="915"/>
      <c r="Y38" s="915"/>
      <c r="Z38" s="915"/>
    </row>
    <row r="39" spans="2:26" ht="30.75" customHeight="1">
      <c r="B39" s="907" t="s">
        <v>129</v>
      </c>
      <c r="C39" s="915"/>
      <c r="D39" s="915"/>
      <c r="E39" s="915"/>
      <c r="F39" s="915"/>
      <c r="G39" s="915"/>
      <c r="H39" s="915"/>
      <c r="I39" s="915"/>
      <c r="J39" s="915"/>
      <c r="K39" s="915"/>
      <c r="L39" s="915"/>
      <c r="M39" s="915"/>
      <c r="N39" s="915"/>
      <c r="O39" s="915"/>
      <c r="P39" s="915"/>
      <c r="Q39" s="915"/>
      <c r="R39" s="915"/>
      <c r="S39" s="915"/>
      <c r="T39" s="915"/>
      <c r="U39" s="915"/>
      <c r="V39" s="915"/>
      <c r="W39" s="915"/>
      <c r="X39" s="915"/>
      <c r="Y39" s="915"/>
      <c r="Z39" s="915"/>
    </row>
    <row r="40" spans="2:26" ht="30.75" customHeight="1">
      <c r="B40" s="907"/>
      <c r="C40" s="915"/>
      <c r="D40" s="915"/>
      <c r="E40" s="915"/>
      <c r="F40" s="915"/>
      <c r="G40" s="915"/>
      <c r="H40" s="915"/>
      <c r="I40" s="915"/>
      <c r="J40" s="915"/>
      <c r="K40" s="915"/>
      <c r="L40" s="915"/>
      <c r="M40" s="915"/>
      <c r="N40" s="915"/>
      <c r="O40" s="915"/>
      <c r="P40" s="915"/>
      <c r="Q40" s="915"/>
      <c r="R40" s="915"/>
      <c r="S40" s="915"/>
      <c r="T40" s="915"/>
      <c r="U40" s="915"/>
      <c r="V40" s="915"/>
      <c r="W40" s="915"/>
      <c r="X40" s="915"/>
      <c r="Y40" s="915"/>
      <c r="Z40" s="915"/>
    </row>
    <row r="41" spans="2:26" ht="30.75" customHeight="1">
      <c r="B41" s="907"/>
      <c r="C41" s="915"/>
      <c r="D41" s="915"/>
      <c r="E41" s="915"/>
      <c r="F41" s="915"/>
      <c r="G41" s="915"/>
      <c r="H41" s="915"/>
      <c r="I41" s="915"/>
      <c r="J41" s="915"/>
      <c r="K41" s="915"/>
      <c r="L41" s="915"/>
      <c r="M41" s="915"/>
      <c r="N41" s="915"/>
      <c r="O41" s="915"/>
      <c r="P41" s="915"/>
      <c r="Q41" s="915"/>
      <c r="R41" s="915"/>
      <c r="S41" s="915"/>
      <c r="T41" s="915"/>
      <c r="U41" s="915"/>
      <c r="V41" s="915"/>
      <c r="W41" s="915"/>
      <c r="X41" s="915"/>
      <c r="Y41" s="915"/>
      <c r="Z41" s="915"/>
    </row>
    <row r="42" spans="2:26" ht="36.75" customHeight="1">
      <c r="B42" s="907"/>
      <c r="C42" s="915"/>
      <c r="D42" s="915"/>
      <c r="E42" s="915"/>
      <c r="F42" s="915"/>
      <c r="G42" s="915"/>
      <c r="H42" s="915"/>
      <c r="I42" s="915"/>
      <c r="J42" s="915"/>
      <c r="K42" s="915"/>
      <c r="L42" s="915"/>
      <c r="M42" s="915"/>
      <c r="N42" s="915"/>
      <c r="O42" s="915"/>
      <c r="P42" s="915"/>
      <c r="Q42" s="915"/>
      <c r="R42" s="915"/>
      <c r="S42" s="915"/>
      <c r="T42" s="915"/>
      <c r="U42" s="915"/>
      <c r="V42" s="915"/>
      <c r="W42" s="915"/>
      <c r="X42" s="915"/>
      <c r="Y42" s="915"/>
      <c r="Z42" s="915"/>
    </row>
    <row r="43" spans="2:26" ht="30.75" customHeight="1">
      <c r="B43" s="908"/>
      <c r="C43" s="910"/>
      <c r="D43" s="910"/>
      <c r="E43" s="910"/>
      <c r="F43" s="910"/>
      <c r="G43" s="910"/>
      <c r="H43" s="910"/>
      <c r="I43" s="910"/>
      <c r="J43" s="910"/>
      <c r="K43" s="910"/>
      <c r="L43" s="910"/>
      <c r="M43" s="910"/>
      <c r="N43" s="910"/>
      <c r="O43" s="910"/>
      <c r="P43" s="910"/>
      <c r="Q43" s="910"/>
      <c r="R43" s="910"/>
      <c r="S43" s="910"/>
      <c r="T43" s="910"/>
      <c r="U43" s="910"/>
      <c r="V43" s="910"/>
      <c r="W43" s="910"/>
      <c r="X43" s="910"/>
      <c r="Y43" s="910"/>
      <c r="Z43" s="954"/>
    </row>
    <row r="44" spans="2:26" ht="30.75" customHeight="1">
      <c r="B44" s="908"/>
      <c r="C44" s="910"/>
      <c r="D44" s="910"/>
      <c r="E44" s="910"/>
      <c r="F44" s="910"/>
      <c r="G44" s="910"/>
      <c r="H44" s="910"/>
      <c r="I44" s="910"/>
      <c r="J44" s="910"/>
      <c r="K44" s="910"/>
      <c r="L44" s="910"/>
      <c r="M44" s="910"/>
      <c r="N44" s="910"/>
      <c r="O44" s="910"/>
      <c r="P44" s="910"/>
      <c r="Q44" s="910"/>
      <c r="R44" s="910"/>
      <c r="S44" s="910"/>
      <c r="T44" s="910"/>
      <c r="U44" s="910"/>
      <c r="V44" s="910"/>
      <c r="W44" s="910"/>
      <c r="X44" s="910"/>
      <c r="Y44" s="910"/>
      <c r="Z44" s="954"/>
    </row>
    <row r="45" spans="2:26" ht="30.75" customHeight="1">
      <c r="B45" s="909"/>
      <c r="C45" s="910"/>
      <c r="D45" s="910"/>
      <c r="E45" s="910"/>
      <c r="F45" s="910"/>
      <c r="G45" s="910"/>
      <c r="H45" s="910"/>
      <c r="I45" s="910"/>
      <c r="J45" s="910"/>
      <c r="K45" s="910"/>
      <c r="L45" s="910"/>
      <c r="M45" s="910"/>
      <c r="N45" s="910"/>
      <c r="O45" s="910"/>
      <c r="P45" s="910"/>
      <c r="Q45" s="910"/>
      <c r="R45" s="910"/>
      <c r="S45" s="910"/>
      <c r="T45" s="910"/>
      <c r="U45" s="910"/>
      <c r="V45" s="910"/>
      <c r="W45" s="910"/>
      <c r="X45" s="952"/>
      <c r="Y45" s="952"/>
      <c r="Z45" s="954"/>
    </row>
    <row r="46" spans="2:26" ht="30.75" customHeight="1">
      <c r="B46" s="909"/>
      <c r="C46" s="910"/>
      <c r="D46" s="910"/>
      <c r="E46" s="910"/>
      <c r="F46" s="910"/>
      <c r="G46" s="910"/>
      <c r="H46" s="910"/>
      <c r="I46" s="910"/>
      <c r="J46" s="910"/>
      <c r="K46" s="910"/>
      <c r="L46" s="910"/>
      <c r="M46" s="910"/>
      <c r="N46" s="910"/>
      <c r="O46" s="910"/>
      <c r="P46" s="910"/>
      <c r="Q46" s="910"/>
      <c r="R46" s="910"/>
      <c r="S46" s="910"/>
      <c r="T46" s="910"/>
      <c r="U46" s="910"/>
      <c r="V46" s="910"/>
      <c r="W46" s="910"/>
      <c r="X46" s="952"/>
      <c r="Y46" s="952"/>
      <c r="Z46" s="954"/>
    </row>
    <row r="47" spans="2:26" ht="30.75" customHeight="1">
      <c r="B47" s="910"/>
      <c r="C47" s="910"/>
      <c r="D47" s="910"/>
      <c r="E47" s="910"/>
      <c r="F47" s="910"/>
      <c r="G47" s="910"/>
      <c r="H47" s="910"/>
      <c r="I47" s="910"/>
      <c r="J47" s="910"/>
      <c r="K47" s="910"/>
      <c r="L47" s="910"/>
      <c r="M47" s="910"/>
      <c r="N47" s="910"/>
      <c r="O47" s="910"/>
      <c r="P47" s="910"/>
      <c r="Q47" s="910"/>
      <c r="R47" s="910"/>
      <c r="S47" s="910"/>
      <c r="T47" s="910"/>
      <c r="U47" s="910"/>
      <c r="V47" s="910"/>
      <c r="W47" s="910"/>
      <c r="X47" s="952"/>
      <c r="Y47" s="952"/>
      <c r="Z47" s="954"/>
    </row>
    <row r="48" spans="2:26" ht="30.75" customHeight="1">
      <c r="B48" s="300"/>
      <c r="C48" s="300"/>
      <c r="D48" s="300"/>
      <c r="E48" s="929"/>
      <c r="F48" s="930"/>
      <c r="G48" s="929"/>
      <c r="H48" s="300"/>
      <c r="I48" s="300"/>
      <c r="J48" s="300"/>
      <c r="K48" s="300"/>
      <c r="L48" s="300"/>
      <c r="M48" s="300"/>
      <c r="N48" s="300"/>
      <c r="O48" s="300"/>
      <c r="P48" s="300"/>
      <c r="Q48" s="300"/>
      <c r="R48" s="300"/>
      <c r="S48" s="300"/>
      <c r="T48" s="300"/>
      <c r="U48" s="300"/>
      <c r="V48" s="300"/>
      <c r="W48" s="300"/>
      <c r="X48" s="300"/>
      <c r="Y48" s="300"/>
    </row>
    <row r="49" spans="2:25" ht="25.5" customHeight="1">
      <c r="B49" s="300"/>
      <c r="C49" s="300"/>
      <c r="D49" s="300"/>
      <c r="E49" s="929"/>
      <c r="F49" s="930"/>
      <c r="G49" s="929"/>
      <c r="H49" s="300"/>
      <c r="I49" s="300"/>
      <c r="J49" s="300"/>
      <c r="K49" s="300"/>
      <c r="L49" s="300"/>
      <c r="M49" s="300"/>
      <c r="N49" s="300"/>
      <c r="O49" s="300"/>
      <c r="P49" s="300"/>
      <c r="Q49" s="300"/>
      <c r="R49" s="300"/>
      <c r="S49" s="300"/>
      <c r="T49" s="300"/>
      <c r="U49" s="300"/>
      <c r="V49" s="300"/>
      <c r="W49" s="300"/>
      <c r="X49" s="300"/>
      <c r="Y49" s="300"/>
    </row>
    <row r="50" spans="2:25" ht="25.5" customHeight="1">
      <c r="B50" s="300"/>
      <c r="C50" s="300"/>
      <c r="D50" s="300"/>
      <c r="E50" s="929"/>
      <c r="F50" s="930"/>
      <c r="G50" s="929"/>
      <c r="H50" s="300"/>
      <c r="I50" s="300"/>
      <c r="J50" s="300"/>
      <c r="K50" s="300"/>
      <c r="L50" s="300"/>
      <c r="M50" s="300"/>
      <c r="N50" s="300"/>
      <c r="O50" s="300"/>
      <c r="P50" s="300"/>
      <c r="Q50" s="300"/>
      <c r="R50" s="300"/>
      <c r="S50" s="300"/>
      <c r="T50" s="300"/>
      <c r="U50" s="300"/>
      <c r="V50" s="300"/>
      <c r="W50" s="300"/>
      <c r="X50" s="300"/>
      <c r="Y50" s="300"/>
    </row>
    <row r="51" spans="2:25" ht="25.5" customHeight="1">
      <c r="B51" s="300"/>
      <c r="C51" s="300"/>
      <c r="D51" s="300"/>
      <c r="E51" s="929"/>
      <c r="F51" s="930"/>
      <c r="G51" s="929"/>
      <c r="H51" s="300"/>
      <c r="I51" s="300"/>
      <c r="J51" s="300"/>
      <c r="K51" s="300"/>
      <c r="L51" s="300"/>
      <c r="M51" s="300"/>
      <c r="N51" s="300"/>
      <c r="O51" s="300"/>
      <c r="P51" s="300"/>
      <c r="Q51" s="300"/>
      <c r="R51" s="300"/>
      <c r="S51" s="300"/>
      <c r="T51" s="300"/>
      <c r="U51" s="300"/>
      <c r="V51" s="300"/>
      <c r="W51" s="300"/>
      <c r="X51" s="300"/>
      <c r="Y51" s="300"/>
    </row>
    <row r="52" spans="2:25" ht="25.5" customHeight="1">
      <c r="B52" s="300"/>
      <c r="C52" s="300"/>
      <c r="D52" s="300"/>
      <c r="E52" s="929"/>
      <c r="F52" s="930"/>
      <c r="G52" s="929"/>
      <c r="H52" s="300"/>
      <c r="I52" s="300"/>
      <c r="J52" s="300"/>
      <c r="K52" s="300"/>
      <c r="L52" s="300"/>
      <c r="M52" s="300"/>
      <c r="N52" s="300"/>
      <c r="O52" s="300"/>
      <c r="P52" s="300"/>
      <c r="Q52" s="300"/>
      <c r="R52" s="300"/>
      <c r="S52" s="300"/>
      <c r="T52" s="300"/>
      <c r="U52" s="300"/>
      <c r="V52" s="300"/>
      <c r="W52" s="300"/>
      <c r="X52" s="300"/>
      <c r="Y52" s="300"/>
    </row>
    <row r="53" spans="2:25" ht="25.5" customHeight="1">
      <c r="B53" s="300"/>
      <c r="C53" s="300"/>
      <c r="D53" s="300"/>
      <c r="E53" s="929"/>
      <c r="F53" s="930"/>
      <c r="G53" s="929"/>
      <c r="H53" s="300"/>
      <c r="I53" s="300"/>
      <c r="J53" s="300"/>
      <c r="K53" s="300"/>
      <c r="L53" s="300"/>
      <c r="M53" s="300"/>
      <c r="N53" s="300"/>
      <c r="O53" s="300"/>
      <c r="P53" s="300"/>
      <c r="Q53" s="300"/>
      <c r="R53" s="300"/>
      <c r="S53" s="300"/>
      <c r="T53" s="300"/>
      <c r="U53" s="300"/>
      <c r="V53" s="300"/>
      <c r="W53" s="300"/>
      <c r="X53" s="300"/>
      <c r="Y53" s="300"/>
    </row>
    <row r="54" spans="2:25" ht="25.5" customHeight="1">
      <c r="B54" s="300"/>
      <c r="C54" s="300"/>
      <c r="D54" s="300"/>
      <c r="E54" s="929"/>
      <c r="F54" s="930"/>
      <c r="G54" s="929"/>
      <c r="H54" s="300"/>
      <c r="I54" s="300"/>
      <c r="J54" s="300"/>
      <c r="K54" s="300"/>
      <c r="L54" s="300"/>
      <c r="M54" s="300"/>
      <c r="N54" s="300"/>
      <c r="O54" s="300"/>
      <c r="P54" s="300"/>
      <c r="Q54" s="300"/>
      <c r="R54" s="300"/>
      <c r="S54" s="300"/>
      <c r="T54" s="300"/>
      <c r="U54" s="300"/>
      <c r="V54" s="300"/>
      <c r="W54" s="300"/>
      <c r="X54" s="300"/>
      <c r="Y54" s="300"/>
    </row>
    <row r="55" spans="2:25" ht="25.5" customHeight="1">
      <c r="B55" s="300"/>
      <c r="C55" s="300"/>
      <c r="D55" s="300"/>
      <c r="E55" s="929"/>
      <c r="F55" s="930"/>
      <c r="G55" s="929"/>
      <c r="H55" s="300"/>
      <c r="I55" s="300"/>
      <c r="J55" s="300"/>
      <c r="K55" s="300"/>
      <c r="L55" s="300"/>
      <c r="M55" s="300"/>
      <c r="N55" s="300"/>
      <c r="O55" s="300"/>
      <c r="P55" s="300"/>
      <c r="Q55" s="300"/>
      <c r="R55" s="300"/>
      <c r="S55" s="300"/>
      <c r="T55" s="300"/>
      <c r="U55" s="300"/>
      <c r="V55" s="300"/>
      <c r="W55" s="300"/>
      <c r="X55" s="300"/>
      <c r="Y55" s="300"/>
    </row>
    <row r="56" spans="2:25" ht="25.5" customHeight="1">
      <c r="B56" s="300"/>
      <c r="C56" s="300"/>
      <c r="D56" s="300"/>
      <c r="E56" s="929"/>
      <c r="F56" s="930"/>
      <c r="G56" s="929"/>
      <c r="H56" s="300"/>
      <c r="I56" s="300"/>
      <c r="J56" s="300"/>
      <c r="K56" s="300"/>
      <c r="L56" s="300"/>
      <c r="M56" s="300"/>
      <c r="N56" s="300"/>
      <c r="O56" s="300"/>
      <c r="P56" s="300"/>
      <c r="Q56" s="300"/>
      <c r="R56" s="300"/>
      <c r="S56" s="300"/>
      <c r="T56" s="300"/>
      <c r="U56" s="300"/>
      <c r="V56" s="300"/>
      <c r="W56" s="300"/>
      <c r="X56" s="300"/>
      <c r="Y56" s="300"/>
    </row>
    <row r="57" spans="2:25" ht="19.5" customHeight="1">
      <c r="B57" s="300"/>
      <c r="C57" s="300"/>
      <c r="D57" s="300"/>
      <c r="E57" s="300"/>
      <c r="F57" s="300"/>
      <c r="G57" s="300"/>
      <c r="H57" s="300"/>
      <c r="I57" s="300"/>
      <c r="J57" s="300"/>
      <c r="K57" s="300"/>
      <c r="L57" s="300"/>
      <c r="M57" s="300"/>
      <c r="N57" s="300"/>
      <c r="O57" s="300"/>
      <c r="P57" s="300"/>
      <c r="Q57" s="300"/>
      <c r="R57" s="300"/>
      <c r="S57" s="300"/>
      <c r="T57" s="300"/>
      <c r="U57" s="300"/>
      <c r="V57" s="300"/>
      <c r="W57" s="300"/>
      <c r="X57" s="300"/>
      <c r="Y57" s="300"/>
    </row>
    <row r="58" spans="2:25" ht="19.5" customHeight="1">
      <c r="B58" s="300"/>
      <c r="C58" s="300"/>
      <c r="D58" s="300"/>
      <c r="E58" s="300"/>
      <c r="F58" s="300"/>
      <c r="G58" s="300"/>
      <c r="H58" s="300"/>
      <c r="I58" s="300"/>
      <c r="J58" s="300"/>
      <c r="K58" s="300"/>
      <c r="L58" s="300"/>
      <c r="M58" s="300"/>
      <c r="N58" s="300"/>
      <c r="O58" s="300"/>
      <c r="P58" s="300"/>
      <c r="Q58" s="300"/>
      <c r="R58" s="300"/>
      <c r="S58" s="300"/>
      <c r="T58" s="300"/>
      <c r="U58" s="300"/>
      <c r="V58" s="300"/>
      <c r="W58" s="300"/>
      <c r="X58" s="300"/>
      <c r="Y58" s="300"/>
    </row>
    <row r="59" spans="2:25" ht="14.4">
      <c r="B59" s="300"/>
      <c r="C59" s="300"/>
      <c r="D59" s="300"/>
      <c r="E59" s="300"/>
      <c r="F59" s="300"/>
      <c r="G59" s="300"/>
      <c r="H59" s="300"/>
      <c r="I59" s="300"/>
      <c r="J59" s="300"/>
      <c r="K59" s="300"/>
      <c r="L59" s="300"/>
      <c r="M59" s="300"/>
      <c r="N59" s="300"/>
      <c r="O59" s="300"/>
      <c r="P59" s="300"/>
      <c r="Q59" s="300"/>
      <c r="R59" s="300"/>
      <c r="S59" s="300"/>
      <c r="T59" s="300"/>
      <c r="U59" s="300"/>
      <c r="V59" s="300"/>
      <c r="W59" s="300"/>
      <c r="X59" s="300"/>
      <c r="Y59" s="300"/>
    </row>
    <row r="60" spans="2:25" ht="14.4">
      <c r="B60" s="300"/>
      <c r="C60" s="300"/>
      <c r="D60" s="300"/>
      <c r="E60" s="300"/>
      <c r="F60" s="300"/>
      <c r="G60" s="300"/>
      <c r="H60" s="300"/>
      <c r="I60" s="300"/>
      <c r="J60" s="300"/>
      <c r="K60" s="300"/>
      <c r="L60" s="300"/>
      <c r="M60" s="300"/>
      <c r="N60" s="300"/>
      <c r="O60" s="300"/>
      <c r="P60" s="300"/>
      <c r="Q60" s="300"/>
      <c r="R60" s="300"/>
      <c r="S60" s="300"/>
      <c r="T60" s="300"/>
      <c r="U60" s="300"/>
      <c r="V60" s="300"/>
      <c r="W60" s="300"/>
      <c r="X60" s="300"/>
      <c r="Y60" s="300"/>
    </row>
    <row r="61" spans="2:25" ht="14.4">
      <c r="B61" s="300"/>
      <c r="C61" s="300"/>
      <c r="D61" s="300"/>
      <c r="E61" s="300"/>
      <c r="F61" s="300"/>
      <c r="G61" s="300"/>
      <c r="H61" s="300"/>
      <c r="I61" s="300"/>
      <c r="J61" s="300"/>
      <c r="K61" s="300"/>
      <c r="L61" s="300"/>
      <c r="M61" s="300"/>
      <c r="N61" s="300"/>
      <c r="O61" s="300"/>
      <c r="P61" s="300"/>
      <c r="Q61" s="300"/>
      <c r="R61" s="300"/>
      <c r="S61" s="300"/>
      <c r="T61" s="300"/>
      <c r="U61" s="300"/>
      <c r="V61" s="300"/>
      <c r="W61" s="300"/>
      <c r="X61" s="300"/>
      <c r="Y61" s="300"/>
    </row>
  </sheetData>
  <mergeCells count="70">
    <mergeCell ref="X2:Y2"/>
    <mergeCell ref="V9:W9"/>
    <mergeCell ref="X9:Y9"/>
    <mergeCell ref="Y10:Z10"/>
    <mergeCell ref="Y11:Z11"/>
    <mergeCell ref="U15:Z15"/>
    <mergeCell ref="B1:H2"/>
    <mergeCell ref="B3:C6"/>
    <mergeCell ref="D3:G4"/>
    <mergeCell ref="H3:I6"/>
    <mergeCell ref="J3:L6"/>
    <mergeCell ref="M3:M6"/>
    <mergeCell ref="N3:P6"/>
    <mergeCell ref="Q3:Q6"/>
    <mergeCell ref="R3:R4"/>
    <mergeCell ref="S3:S6"/>
    <mergeCell ref="T3:W6"/>
    <mergeCell ref="X3:X6"/>
    <mergeCell ref="Y3:Z6"/>
    <mergeCell ref="AA3:AE6"/>
    <mergeCell ref="AF3:AT6"/>
    <mergeCell ref="AU3:BA6"/>
    <mergeCell ref="BB3:BI6"/>
    <mergeCell ref="BJ3:BL6"/>
    <mergeCell ref="BM3:BQ4"/>
    <mergeCell ref="BR3:BV6"/>
    <mergeCell ref="BW3:CL6"/>
    <mergeCell ref="CM3:CT6"/>
    <mergeCell ref="CU3:DA6"/>
    <mergeCell ref="D5:G6"/>
    <mergeCell ref="R5:R6"/>
    <mergeCell ref="BM5:BQ6"/>
    <mergeCell ref="C7:D8"/>
    <mergeCell ref="E7:E8"/>
    <mergeCell ref="F7:F8"/>
    <mergeCell ref="G7:G8"/>
    <mergeCell ref="H7:H8"/>
    <mergeCell ref="I7:I8"/>
    <mergeCell ref="J7:J8"/>
    <mergeCell ref="K7:K8"/>
    <mergeCell ref="L7:L8"/>
    <mergeCell ref="M7:M8"/>
    <mergeCell ref="N7:N8"/>
    <mergeCell ref="O7:O8"/>
    <mergeCell ref="P7:P8"/>
    <mergeCell ref="Q7:Q8"/>
    <mergeCell ref="R7:R8"/>
    <mergeCell ref="S7:S8"/>
    <mergeCell ref="T7:T8"/>
    <mergeCell ref="U7:U8"/>
    <mergeCell ref="V7:W8"/>
    <mergeCell ref="X7:Z8"/>
    <mergeCell ref="C9:C11"/>
    <mergeCell ref="U10:U12"/>
    <mergeCell ref="V10:V11"/>
    <mergeCell ref="C12:C14"/>
    <mergeCell ref="V12:V14"/>
    <mergeCell ref="W12:Z14"/>
    <mergeCell ref="B39:B42"/>
    <mergeCell ref="C39:T42"/>
    <mergeCell ref="B45:B46"/>
    <mergeCell ref="E48:E50"/>
    <mergeCell ref="G48:G50"/>
    <mergeCell ref="E51:E53"/>
    <mergeCell ref="G51:G53"/>
    <mergeCell ref="E54:E56"/>
    <mergeCell ref="G54:G56"/>
    <mergeCell ref="B7:B14"/>
    <mergeCell ref="B15:B38"/>
    <mergeCell ref="U16:Z42"/>
  </mergeCells>
  <phoneticPr fontId="5" type="Hiragana"/>
  <hyperlinks>
    <hyperlink ref="AB8" location="'入力表(工事・業務）'!A1"/>
  </hyperlinks>
  <printOptions horizontalCentered="1" verticalCentered="1"/>
  <pageMargins left="0.98402777777777795" right="0.196527777777778" top="0.98402777777777795" bottom="0.62986111111111098" header="0.511811023622047" footer="0.511811023622047"/>
  <pageSetup paperSize="8" scale="91" fitToWidth="1" fitToHeight="1" orientation="landscape" usePrinterDefaults="1" horizontalDpi="300" verticalDpi="300" r:id="rId1"/>
  <colBreaks count="1" manualBreakCount="1">
    <brk id="26" max="6553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dimension ref="A1:R50"/>
  <sheetViews>
    <sheetView view="pageBreakPreview" zoomScale="110" zoomScaleNormal="75" zoomScaleSheetLayoutView="110" workbookViewId="0">
      <selection activeCell="R7" sqref="R7"/>
    </sheetView>
  </sheetViews>
  <sheetFormatPr defaultColWidth="9.00390625" defaultRowHeight="14.25"/>
  <cols>
    <col min="1" max="1" width="5.62890625" style="961" customWidth="1"/>
    <col min="2" max="14" width="6.5" style="961" customWidth="1"/>
    <col min="15" max="15" width="5" style="961" customWidth="1"/>
    <col min="16" max="17" width="6.5" style="961" customWidth="1"/>
    <col min="18" max="18" width="39.62890625" style="961" customWidth="1"/>
    <col min="19" max="16384" width="9" style="961" customWidth="1"/>
  </cols>
  <sheetData>
    <row r="1" spans="1:18">
      <c r="A1" s="962" t="s">
        <v>576</v>
      </c>
      <c r="B1" s="962"/>
      <c r="C1" s="962"/>
      <c r="D1" s="962"/>
    </row>
    <row r="2" spans="1:18">
      <c r="M2" s="973" t="s">
        <v>577</v>
      </c>
      <c r="N2" s="973"/>
      <c r="O2" s="973"/>
      <c r="P2" s="973"/>
    </row>
    <row r="6" spans="1:18">
      <c r="B6" s="961" t="s">
        <v>62</v>
      </c>
      <c r="D6" s="962" t="str">
        <f>'入力表(工事・業務）'!J5</f>
        <v>村椿　　晃</v>
      </c>
      <c r="E6" s="962"/>
      <c r="F6" s="962"/>
      <c r="G6" s="961" t="s">
        <v>196</v>
      </c>
    </row>
    <row r="7" spans="1:18" ht="18.75">
      <c r="R7" s="173" t="s">
        <v>198</v>
      </c>
    </row>
    <row r="8" spans="1:18">
      <c r="H8" s="961" t="s">
        <v>88</v>
      </c>
      <c r="J8" s="961" t="s">
        <v>39</v>
      </c>
      <c r="K8" s="963" t="str">
        <f>'入力表(工事・業務）'!J7</f>
        <v>魚津市○○町○番○号</v>
      </c>
      <c r="L8" s="963"/>
      <c r="M8" s="963"/>
      <c r="N8" s="963"/>
      <c r="O8" s="963"/>
    </row>
    <row r="9" spans="1:18">
      <c r="J9" s="961" t="s">
        <v>67</v>
      </c>
      <c r="K9" s="963" t="str">
        <f>'入力表(工事・業務）'!J8</f>
        <v>株式会社　○○組</v>
      </c>
      <c r="L9" s="963"/>
      <c r="M9" s="963"/>
      <c r="N9" s="963"/>
      <c r="O9" s="963"/>
      <c r="P9" s="961" t="s">
        <v>246</v>
      </c>
    </row>
    <row r="10" spans="1:18">
      <c r="K10" s="963" t="str">
        <f>'入力表(工事・業務）'!J9</f>
        <v>代表取締役　○○○○</v>
      </c>
      <c r="L10" s="963"/>
      <c r="M10" s="963"/>
      <c r="N10" s="963"/>
      <c r="O10" s="963"/>
    </row>
    <row r="11" spans="1:18">
      <c r="K11" s="972"/>
      <c r="L11" s="972"/>
      <c r="M11" s="972"/>
      <c r="N11" s="972"/>
      <c r="O11" s="972"/>
    </row>
    <row r="13" spans="1:18">
      <c r="D13" s="966" t="s">
        <v>176</v>
      </c>
      <c r="E13" s="966"/>
      <c r="F13" s="966"/>
      <c r="G13" s="966"/>
      <c r="H13" s="966"/>
      <c r="I13" s="966"/>
      <c r="J13" s="966"/>
      <c r="K13" s="966"/>
      <c r="L13" s="966"/>
      <c r="M13" s="966"/>
    </row>
    <row r="14" spans="1:18">
      <c r="D14" s="966"/>
      <c r="E14" s="966"/>
      <c r="F14" s="966"/>
      <c r="G14" s="966"/>
      <c r="H14" s="966"/>
      <c r="I14" s="966"/>
      <c r="J14" s="966"/>
      <c r="K14" s="966"/>
      <c r="L14" s="966"/>
      <c r="M14" s="966"/>
    </row>
    <row r="15" spans="1:18" ht="21">
      <c r="D15" s="967"/>
      <c r="E15" s="967"/>
      <c r="F15" s="967"/>
      <c r="G15" s="967"/>
      <c r="H15" s="967"/>
      <c r="I15" s="967"/>
      <c r="J15" s="967"/>
      <c r="K15" s="967"/>
      <c r="L15" s="967"/>
      <c r="M15" s="967"/>
    </row>
    <row r="17" spans="2:15">
      <c r="B17" s="963" t="s">
        <v>161</v>
      </c>
      <c r="C17" s="963"/>
      <c r="D17" s="963"/>
      <c r="E17" s="963"/>
      <c r="F17" s="963"/>
      <c r="G17" s="963"/>
      <c r="H17" s="963"/>
      <c r="I17" s="963"/>
      <c r="J17" s="963"/>
      <c r="K17" s="963"/>
      <c r="L17" s="963"/>
      <c r="M17" s="963"/>
      <c r="N17" s="963"/>
    </row>
    <row r="20" spans="2:15">
      <c r="H20" s="962" t="s">
        <v>200</v>
      </c>
      <c r="I20" s="962"/>
    </row>
    <row r="23" spans="2:15">
      <c r="B23" s="876" t="s">
        <v>526</v>
      </c>
      <c r="C23" s="876"/>
      <c r="D23" s="876"/>
      <c r="E23" s="968" t="str">
        <f>'入力表(工事・業務）'!E6</f>
        <v>魚津市庁舎整備事業</v>
      </c>
      <c r="F23" s="968"/>
      <c r="G23" s="968"/>
      <c r="H23" s="968"/>
      <c r="I23" s="968"/>
      <c r="J23" s="968"/>
      <c r="K23" s="968"/>
      <c r="L23" s="968"/>
      <c r="M23" s="968"/>
      <c r="N23" s="968"/>
      <c r="O23" s="968"/>
    </row>
    <row r="24" spans="2:15">
      <c r="B24" s="876"/>
      <c r="C24" s="876"/>
      <c r="D24" s="876"/>
      <c r="E24" s="968"/>
      <c r="F24" s="968"/>
      <c r="G24" s="968"/>
      <c r="H24" s="968"/>
      <c r="I24" s="968"/>
      <c r="J24" s="968"/>
      <c r="K24" s="968"/>
      <c r="L24" s="968"/>
      <c r="M24" s="968"/>
      <c r="N24" s="968"/>
      <c r="O24" s="968"/>
    </row>
    <row r="25" spans="2:15">
      <c r="B25" s="876"/>
      <c r="C25" s="876"/>
      <c r="D25" s="876"/>
      <c r="E25" s="969" t="str">
        <f>'入力表(工事・業務）'!E7</f>
        <v>○○○○○○○○工事</v>
      </c>
      <c r="F25" s="969"/>
      <c r="G25" s="969"/>
      <c r="H25" s="969"/>
      <c r="I25" s="969"/>
      <c r="J25" s="969"/>
      <c r="K25" s="969"/>
      <c r="L25" s="969"/>
      <c r="M25" s="969"/>
      <c r="N25" s="969"/>
      <c r="O25" s="969"/>
    </row>
    <row r="26" spans="2:15">
      <c r="B26" s="876"/>
      <c r="C26" s="876"/>
      <c r="D26" s="876"/>
      <c r="E26" s="969"/>
      <c r="F26" s="969"/>
      <c r="G26" s="969"/>
      <c r="H26" s="969"/>
      <c r="I26" s="969"/>
      <c r="J26" s="969"/>
      <c r="K26" s="969"/>
      <c r="L26" s="969"/>
      <c r="M26" s="969"/>
      <c r="N26" s="969"/>
      <c r="O26" s="969"/>
    </row>
    <row r="27" spans="2:15">
      <c r="B27" s="876" t="s">
        <v>505</v>
      </c>
      <c r="C27" s="876"/>
      <c r="D27" s="876"/>
      <c r="E27" s="878" t="s">
        <v>201</v>
      </c>
      <c r="F27" s="878"/>
      <c r="G27" s="971" t="str">
        <f>'入力表(工事・業務）'!E8</f>
        <v>○○○○○</v>
      </c>
      <c r="H27" s="971"/>
      <c r="I27" s="971"/>
      <c r="J27" s="971"/>
      <c r="K27" s="971"/>
      <c r="L27" s="971" t="s">
        <v>202</v>
      </c>
      <c r="M27" s="971"/>
      <c r="N27" s="971"/>
      <c r="O27" s="974"/>
    </row>
    <row r="28" spans="2:15">
      <c r="B28" s="876"/>
      <c r="C28" s="876"/>
      <c r="D28" s="876"/>
      <c r="E28" s="878"/>
      <c r="F28" s="878"/>
      <c r="G28" s="971"/>
      <c r="H28" s="971"/>
      <c r="I28" s="971"/>
      <c r="J28" s="971"/>
      <c r="K28" s="971"/>
      <c r="L28" s="971"/>
      <c r="M28" s="971"/>
      <c r="N28" s="971"/>
      <c r="O28" s="975"/>
    </row>
    <row r="29" spans="2:15">
      <c r="B29" s="876"/>
      <c r="C29" s="876"/>
      <c r="D29" s="876"/>
      <c r="E29" s="878"/>
      <c r="F29" s="878"/>
      <c r="G29" s="971"/>
      <c r="H29" s="971"/>
      <c r="I29" s="971"/>
      <c r="J29" s="971"/>
      <c r="K29" s="971"/>
      <c r="L29" s="971"/>
      <c r="M29" s="971"/>
      <c r="N29" s="971"/>
      <c r="O29" s="976"/>
    </row>
    <row r="30" spans="2:15">
      <c r="B30" s="876" t="s">
        <v>558</v>
      </c>
      <c r="C30" s="876"/>
      <c r="D30" s="876"/>
      <c r="E30" s="970" t="s">
        <v>577</v>
      </c>
      <c r="F30" s="970"/>
      <c r="G30" s="970"/>
      <c r="H30" s="970"/>
      <c r="I30" s="876" t="s">
        <v>578</v>
      </c>
      <c r="J30" s="876"/>
      <c r="K30" s="876"/>
      <c r="L30" s="970" t="s">
        <v>577</v>
      </c>
      <c r="M30" s="970"/>
      <c r="N30" s="970"/>
      <c r="O30" s="970"/>
    </row>
    <row r="31" spans="2:15">
      <c r="B31" s="876"/>
      <c r="C31" s="876"/>
      <c r="D31" s="876"/>
      <c r="E31" s="970"/>
      <c r="F31" s="970"/>
      <c r="G31" s="970"/>
      <c r="H31" s="970"/>
      <c r="I31" s="876"/>
      <c r="J31" s="876"/>
      <c r="K31" s="876"/>
      <c r="L31" s="970"/>
      <c r="M31" s="970"/>
      <c r="N31" s="970"/>
      <c r="O31" s="970"/>
    </row>
    <row r="32" spans="2:15">
      <c r="B32" s="964" t="s">
        <v>453</v>
      </c>
      <c r="C32" s="964"/>
      <c r="D32" s="964"/>
      <c r="E32" s="964"/>
      <c r="F32" s="964"/>
      <c r="G32" s="964"/>
      <c r="H32" s="964"/>
      <c r="I32" s="964" t="s">
        <v>348</v>
      </c>
      <c r="J32" s="964"/>
      <c r="K32" s="964"/>
      <c r="L32" s="964"/>
      <c r="M32" s="964"/>
      <c r="N32" s="964"/>
      <c r="O32" s="964"/>
    </row>
    <row r="33" spans="2:15">
      <c r="B33" s="965"/>
      <c r="C33" s="965"/>
      <c r="D33" s="965"/>
      <c r="E33" s="965"/>
      <c r="F33" s="965"/>
      <c r="G33" s="965"/>
      <c r="H33" s="965"/>
      <c r="I33" s="965"/>
      <c r="J33" s="965"/>
      <c r="K33" s="965"/>
      <c r="L33" s="965"/>
      <c r="M33" s="965"/>
      <c r="N33" s="965"/>
      <c r="O33" s="965"/>
    </row>
    <row r="34" spans="2:15">
      <c r="B34" s="965"/>
      <c r="C34" s="965"/>
      <c r="D34" s="965"/>
      <c r="E34" s="965"/>
      <c r="F34" s="965"/>
      <c r="G34" s="965"/>
      <c r="H34" s="965"/>
      <c r="I34" s="965"/>
      <c r="J34" s="965"/>
      <c r="K34" s="965"/>
      <c r="L34" s="965"/>
      <c r="M34" s="965"/>
      <c r="N34" s="965"/>
      <c r="O34" s="965"/>
    </row>
    <row r="35" spans="2:15">
      <c r="B35" s="965"/>
      <c r="C35" s="965"/>
      <c r="D35" s="965"/>
      <c r="E35" s="965"/>
      <c r="F35" s="965"/>
      <c r="G35" s="965"/>
      <c r="H35" s="965"/>
      <c r="I35" s="965"/>
      <c r="J35" s="965"/>
      <c r="K35" s="965"/>
      <c r="L35" s="965"/>
      <c r="M35" s="965"/>
      <c r="N35" s="965"/>
      <c r="O35" s="965"/>
    </row>
    <row r="36" spans="2:15">
      <c r="B36" s="965"/>
      <c r="C36" s="965"/>
      <c r="D36" s="965"/>
      <c r="E36" s="965"/>
      <c r="F36" s="965"/>
      <c r="G36" s="965"/>
      <c r="H36" s="965"/>
      <c r="I36" s="965"/>
      <c r="J36" s="965"/>
      <c r="K36" s="965"/>
      <c r="L36" s="965"/>
      <c r="M36" s="965"/>
      <c r="N36" s="965"/>
      <c r="O36" s="965"/>
    </row>
    <row r="37" spans="2:15">
      <c r="B37" s="965"/>
      <c r="C37" s="965"/>
      <c r="D37" s="965"/>
      <c r="E37" s="965"/>
      <c r="F37" s="965"/>
      <c r="G37" s="965"/>
      <c r="H37" s="965"/>
      <c r="I37" s="965"/>
      <c r="J37" s="965"/>
      <c r="K37" s="965"/>
      <c r="L37" s="965"/>
      <c r="M37" s="965"/>
      <c r="N37" s="965"/>
      <c r="O37" s="965"/>
    </row>
    <row r="38" spans="2:15">
      <c r="B38" s="965"/>
      <c r="C38" s="965"/>
      <c r="D38" s="965"/>
      <c r="E38" s="965"/>
      <c r="F38" s="965"/>
      <c r="G38" s="965"/>
      <c r="H38" s="965"/>
      <c r="I38" s="965"/>
      <c r="J38" s="965"/>
      <c r="K38" s="965"/>
      <c r="L38" s="965"/>
      <c r="M38" s="965"/>
      <c r="N38" s="965"/>
      <c r="O38" s="965"/>
    </row>
    <row r="39" spans="2:15">
      <c r="B39" s="965"/>
      <c r="C39" s="965"/>
      <c r="D39" s="965"/>
      <c r="E39" s="965"/>
      <c r="F39" s="965"/>
      <c r="G39" s="965"/>
      <c r="H39" s="965"/>
      <c r="I39" s="965"/>
      <c r="J39" s="965"/>
      <c r="K39" s="965"/>
      <c r="L39" s="965"/>
      <c r="M39" s="965"/>
      <c r="N39" s="965"/>
      <c r="O39" s="965"/>
    </row>
    <row r="40" spans="2:15">
      <c r="B40" s="965"/>
      <c r="C40" s="965"/>
      <c r="D40" s="965"/>
      <c r="E40" s="965"/>
      <c r="F40" s="965"/>
      <c r="G40" s="965"/>
      <c r="H40" s="965"/>
      <c r="I40" s="965"/>
      <c r="J40" s="965"/>
      <c r="K40" s="965"/>
      <c r="L40" s="965"/>
      <c r="M40" s="965"/>
      <c r="N40" s="965"/>
      <c r="O40" s="965"/>
    </row>
    <row r="41" spans="2:15">
      <c r="B41" s="965"/>
      <c r="C41" s="965"/>
      <c r="D41" s="965"/>
      <c r="E41" s="965"/>
      <c r="F41" s="965"/>
      <c r="G41" s="965"/>
      <c r="H41" s="965"/>
      <c r="I41" s="965"/>
      <c r="J41" s="965"/>
      <c r="K41" s="965"/>
      <c r="L41" s="965"/>
      <c r="M41" s="965"/>
      <c r="N41" s="965"/>
      <c r="O41" s="965"/>
    </row>
    <row r="42" spans="2:15">
      <c r="B42" s="965"/>
      <c r="C42" s="965"/>
      <c r="D42" s="965"/>
      <c r="E42" s="965"/>
      <c r="F42" s="965"/>
      <c r="G42" s="965"/>
      <c r="H42" s="965"/>
      <c r="I42" s="965"/>
      <c r="J42" s="965"/>
      <c r="K42" s="965"/>
      <c r="L42" s="965"/>
      <c r="M42" s="965"/>
      <c r="N42" s="965"/>
      <c r="O42" s="965"/>
    </row>
    <row r="43" spans="2:15">
      <c r="B43" s="965"/>
      <c r="C43" s="965"/>
      <c r="D43" s="965"/>
      <c r="E43" s="965"/>
      <c r="F43" s="965"/>
      <c r="G43" s="965"/>
      <c r="H43" s="965"/>
      <c r="I43" s="965"/>
      <c r="J43" s="965"/>
      <c r="K43" s="965"/>
      <c r="L43" s="965"/>
      <c r="M43" s="965"/>
      <c r="N43" s="965"/>
      <c r="O43" s="965"/>
    </row>
    <row r="44" spans="2:15">
      <c r="B44" s="965"/>
      <c r="C44" s="965"/>
      <c r="D44" s="965"/>
      <c r="E44" s="965"/>
      <c r="F44" s="965"/>
      <c r="G44" s="965"/>
      <c r="H44" s="965"/>
      <c r="I44" s="965"/>
      <c r="J44" s="965"/>
      <c r="K44" s="965"/>
      <c r="L44" s="965"/>
      <c r="M44" s="965"/>
      <c r="N44" s="965"/>
      <c r="O44" s="965"/>
    </row>
    <row r="45" spans="2:15">
      <c r="B45" s="965"/>
      <c r="C45" s="965"/>
      <c r="D45" s="965"/>
      <c r="E45" s="965"/>
      <c r="F45" s="965"/>
      <c r="G45" s="965"/>
      <c r="H45" s="965"/>
      <c r="I45" s="965"/>
      <c r="J45" s="965"/>
      <c r="K45" s="965"/>
      <c r="L45" s="965"/>
      <c r="M45" s="965"/>
      <c r="N45" s="965"/>
      <c r="O45" s="965"/>
    </row>
    <row r="46" spans="2:15">
      <c r="B46" s="965"/>
      <c r="C46" s="965"/>
      <c r="D46" s="965"/>
      <c r="E46" s="965"/>
      <c r="F46" s="965"/>
      <c r="G46" s="965"/>
      <c r="H46" s="965"/>
      <c r="I46" s="965"/>
      <c r="J46" s="965"/>
      <c r="K46" s="965"/>
      <c r="L46" s="965"/>
      <c r="M46" s="965"/>
      <c r="N46" s="965"/>
      <c r="O46" s="965"/>
    </row>
    <row r="47" spans="2:15">
      <c r="B47" s="965"/>
      <c r="C47" s="965"/>
      <c r="D47" s="965"/>
      <c r="E47" s="965"/>
      <c r="F47" s="965"/>
      <c r="G47" s="965"/>
      <c r="H47" s="965"/>
      <c r="I47" s="965"/>
      <c r="J47" s="965"/>
      <c r="K47" s="965"/>
      <c r="L47" s="965"/>
      <c r="M47" s="965"/>
      <c r="N47" s="965"/>
      <c r="O47" s="965"/>
    </row>
    <row r="48" spans="2:15">
      <c r="B48" s="965"/>
      <c r="C48" s="965"/>
      <c r="D48" s="965"/>
      <c r="E48" s="965"/>
      <c r="F48" s="965"/>
      <c r="G48" s="965"/>
      <c r="H48" s="965"/>
      <c r="I48" s="965"/>
      <c r="J48" s="965"/>
      <c r="K48" s="965"/>
      <c r="L48" s="965"/>
      <c r="M48" s="965"/>
      <c r="N48" s="965"/>
      <c r="O48" s="965"/>
    </row>
    <row r="49" spans="2:15">
      <c r="B49" s="965"/>
      <c r="C49" s="965"/>
      <c r="D49" s="965"/>
      <c r="E49" s="965"/>
      <c r="F49" s="965"/>
      <c r="G49" s="965"/>
      <c r="H49" s="965"/>
      <c r="I49" s="965"/>
      <c r="J49" s="965"/>
      <c r="K49" s="965"/>
      <c r="L49" s="965"/>
      <c r="M49" s="965"/>
      <c r="N49" s="965"/>
      <c r="O49" s="965"/>
    </row>
    <row r="50" spans="2:15">
      <c r="B50" s="965"/>
      <c r="C50" s="965"/>
      <c r="D50" s="965"/>
      <c r="E50" s="965"/>
      <c r="F50" s="965"/>
      <c r="G50" s="965"/>
      <c r="H50" s="965"/>
      <c r="I50" s="965"/>
      <c r="J50" s="965"/>
      <c r="K50" s="965"/>
      <c r="L50" s="965"/>
      <c r="M50" s="965"/>
      <c r="N50" s="965"/>
      <c r="O50" s="965"/>
    </row>
  </sheetData>
  <mergeCells count="24">
    <mergeCell ref="A1:D1"/>
    <mergeCell ref="M2:P2"/>
    <mergeCell ref="D6:F6"/>
    <mergeCell ref="K8:O8"/>
    <mergeCell ref="K9:O9"/>
    <mergeCell ref="K10:O10"/>
    <mergeCell ref="B17:N17"/>
    <mergeCell ref="H20:I20"/>
    <mergeCell ref="B32:H32"/>
    <mergeCell ref="I32:O32"/>
    <mergeCell ref="D13:M14"/>
    <mergeCell ref="B23:D26"/>
    <mergeCell ref="E23:O24"/>
    <mergeCell ref="E25:O26"/>
    <mergeCell ref="B27:D29"/>
    <mergeCell ref="E27:F29"/>
    <mergeCell ref="G27:K29"/>
    <mergeCell ref="L27:N29"/>
    <mergeCell ref="B30:D31"/>
    <mergeCell ref="E30:H31"/>
    <mergeCell ref="I30:K31"/>
    <mergeCell ref="L30:O31"/>
    <mergeCell ref="B33:H50"/>
    <mergeCell ref="I33:O50"/>
  </mergeCells>
  <phoneticPr fontId="5" type="Hiragana"/>
  <hyperlinks>
    <hyperlink ref="R7" location="'入力表(工事・業務）'!A1"/>
  </hyperlinks>
  <pageMargins left="0.118055555555556" right="0.118055555555556" top="0.74791666666666701" bottom="0.74791666666666701" header="0.511811023622047" footer="0.511811023622047"/>
  <pageSetup paperSize="9" fitToWidth="1" fitToHeight="1" orientation="portrait" usePrinterDefaults="1" horizontalDpi="300" verticalDpi="300" r:id="rId1"/>
</worksheet>
</file>

<file path=xl/worksheets/sheet25.xml><?xml version="1.0" encoding="utf-8"?>
<worksheet xmlns="http://schemas.openxmlformats.org/spreadsheetml/2006/main" xmlns:r="http://schemas.openxmlformats.org/officeDocument/2006/relationships" xmlns:mc="http://schemas.openxmlformats.org/markup-compatibility/2006">
  <sheetPr>
    <tabColor rgb="FF3366FF"/>
  </sheetPr>
  <dimension ref="A1:Y44"/>
  <sheetViews>
    <sheetView view="pageBreakPreview" zoomScale="110" zoomScaleSheetLayoutView="110" workbookViewId="0">
      <selection activeCell="U13" sqref="U13"/>
    </sheetView>
  </sheetViews>
  <sheetFormatPr defaultColWidth="9.00390625" defaultRowHeight="14.25"/>
  <cols>
    <col min="1" max="1" width="3.62890625" style="123" customWidth="1"/>
    <col min="2" max="2" width="4.8671875" style="123" customWidth="1"/>
    <col min="3" max="3" width="3.12890625" style="123" customWidth="1"/>
    <col min="4" max="4" width="4.8671875" style="123" customWidth="1"/>
    <col min="5" max="5" width="5.12890625" style="123" customWidth="1"/>
    <col min="6" max="6" width="4.8671875" style="123" customWidth="1"/>
    <col min="7" max="8" width="2.75" style="123" customWidth="1"/>
    <col min="9" max="9" width="7.62890625" style="123" customWidth="1"/>
    <col min="10" max="13" width="2.5" style="123" customWidth="1"/>
    <col min="14" max="15" width="4.8671875" style="123" customWidth="1"/>
    <col min="16" max="16" width="3" style="123" customWidth="1"/>
    <col min="17" max="17" width="11.12890625" style="123" customWidth="1"/>
    <col min="18" max="18" width="8.2578125" style="123" customWidth="1"/>
    <col min="19" max="19" width="4.8671875" style="123" customWidth="1"/>
    <col min="20" max="20" width="10.2578125" style="123" customWidth="1"/>
    <col min="21" max="21" width="4.8671875" style="123" customWidth="1"/>
    <col min="22" max="22" width="2.75" style="123" customWidth="1"/>
    <col min="23" max="23" width="4.8671875" style="123" customWidth="1"/>
    <col min="24" max="24" width="27.6171875" style="123" customWidth="1"/>
    <col min="25" max="16384" width="9" style="123" customWidth="1"/>
  </cols>
  <sheetData>
    <row r="1" spans="1:25">
      <c r="B1" s="128" t="s">
        <v>265</v>
      </c>
    </row>
    <row r="2" spans="1:25">
      <c r="A2" s="127"/>
      <c r="B2" s="127"/>
      <c r="C2" s="127"/>
      <c r="D2" s="127"/>
      <c r="E2" s="127"/>
      <c r="F2" s="127"/>
      <c r="G2" s="127"/>
      <c r="H2" s="127"/>
      <c r="I2" s="127"/>
      <c r="J2" s="127"/>
      <c r="K2" s="127"/>
      <c r="L2" s="127"/>
      <c r="M2" s="127"/>
      <c r="N2" s="127"/>
      <c r="O2" s="127"/>
      <c r="P2" s="127"/>
      <c r="Q2" s="127"/>
      <c r="R2" s="127"/>
      <c r="S2" s="127"/>
      <c r="T2" s="127"/>
      <c r="U2" s="127"/>
    </row>
    <row r="3" spans="1:25" ht="17.25">
      <c r="A3" s="127"/>
      <c r="B3" s="127"/>
      <c r="C3" s="127"/>
      <c r="D3" s="127"/>
      <c r="E3" s="127"/>
      <c r="F3" s="127"/>
      <c r="G3" s="127"/>
      <c r="H3" s="127"/>
      <c r="I3" s="127"/>
      <c r="J3" s="127"/>
      <c r="K3" s="127"/>
      <c r="L3" s="127"/>
      <c r="M3" s="127"/>
      <c r="N3" s="996"/>
      <c r="O3" s="998"/>
      <c r="P3" s="999"/>
      <c r="Q3" s="999"/>
      <c r="R3" s="1004" t="str">
        <f>'入力表(工事・業務）'!E17</f>
        <v>令和７年３月23日</v>
      </c>
      <c r="S3" s="1004"/>
      <c r="T3" s="1004"/>
      <c r="U3" s="1004"/>
      <c r="V3" s="1005"/>
    </row>
    <row r="4" spans="1:25">
      <c r="A4" s="127"/>
      <c r="B4" s="127"/>
      <c r="C4" s="127"/>
      <c r="D4" s="127"/>
      <c r="E4" s="127"/>
      <c r="F4" s="127"/>
      <c r="G4" s="127"/>
      <c r="H4" s="127"/>
      <c r="I4" s="127"/>
      <c r="J4" s="127"/>
      <c r="K4" s="127"/>
      <c r="L4" s="127"/>
      <c r="M4" s="127"/>
      <c r="N4" s="127"/>
      <c r="O4" s="312"/>
      <c r="P4" s="312"/>
      <c r="Q4" s="312"/>
      <c r="R4" s="312"/>
      <c r="S4" s="312"/>
      <c r="T4" s="312"/>
      <c r="U4" s="312"/>
    </row>
    <row r="5" spans="1:25" ht="17.25" customHeight="1">
      <c r="A5" s="127"/>
      <c r="B5" s="709" t="s">
        <v>62</v>
      </c>
      <c r="C5" s="709"/>
      <c r="D5" s="709"/>
      <c r="E5" s="126" t="str">
        <f>'入力表(工事・業務）'!J5</f>
        <v>村椿　　晃</v>
      </c>
      <c r="F5" s="126"/>
      <c r="G5" s="126"/>
      <c r="H5" s="126"/>
      <c r="I5" s="126" t="s">
        <v>196</v>
      </c>
      <c r="J5" s="312"/>
      <c r="K5" s="127"/>
      <c r="L5" s="127"/>
      <c r="M5" s="127"/>
      <c r="N5" s="127"/>
      <c r="O5" s="127"/>
      <c r="P5" s="127"/>
      <c r="Q5" s="127"/>
      <c r="R5" s="127"/>
      <c r="S5" s="127"/>
      <c r="T5" s="127"/>
      <c r="U5" s="127"/>
    </row>
    <row r="6" spans="1:25" ht="17.25" customHeight="1">
      <c r="A6" s="127"/>
      <c r="B6" s="709"/>
      <c r="C6" s="709"/>
      <c r="D6" s="709"/>
      <c r="E6" s="126"/>
      <c r="F6" s="126"/>
      <c r="G6" s="126"/>
      <c r="H6" s="126"/>
      <c r="I6" s="126"/>
      <c r="J6" s="312"/>
      <c r="K6" s="127"/>
      <c r="L6" s="127"/>
      <c r="M6" s="127"/>
      <c r="N6" s="127"/>
      <c r="O6" s="127"/>
      <c r="P6" s="127"/>
      <c r="Q6" s="127"/>
      <c r="R6" s="127"/>
      <c r="S6" s="127"/>
      <c r="T6" s="127"/>
      <c r="U6" s="127"/>
    </row>
    <row r="7" spans="1:25">
      <c r="A7" s="127"/>
      <c r="B7" s="312"/>
      <c r="C7" s="312"/>
      <c r="D7" s="312"/>
      <c r="E7" s="312"/>
      <c r="F7" s="312"/>
      <c r="G7" s="312"/>
      <c r="H7" s="312"/>
      <c r="I7" s="312"/>
      <c r="J7" s="312"/>
      <c r="K7" s="127"/>
      <c r="L7" s="127"/>
      <c r="M7" s="127"/>
      <c r="N7" s="127"/>
      <c r="O7" s="127"/>
      <c r="P7" s="127"/>
      <c r="Q7" s="127"/>
      <c r="R7" s="127"/>
      <c r="S7" s="127"/>
      <c r="T7" s="127"/>
      <c r="U7" s="127"/>
    </row>
    <row r="8" spans="1:25">
      <c r="A8" s="127"/>
      <c r="B8" s="127"/>
      <c r="C8" s="127"/>
      <c r="D8" s="127"/>
      <c r="E8" s="127"/>
      <c r="F8" s="127"/>
      <c r="G8" s="127"/>
      <c r="H8" s="127"/>
      <c r="I8" s="127"/>
      <c r="J8" s="127"/>
      <c r="K8" s="127"/>
      <c r="L8" s="127"/>
      <c r="M8" s="127"/>
      <c r="N8" s="127"/>
      <c r="O8" s="127"/>
      <c r="P8" s="127"/>
      <c r="Q8" s="127"/>
      <c r="R8" s="309"/>
      <c r="S8" s="312"/>
      <c r="T8" s="312"/>
      <c r="U8" s="127"/>
    </row>
    <row r="9" spans="1:25" ht="19.5" customHeight="1">
      <c r="K9" s="718" t="s">
        <v>379</v>
      </c>
      <c r="L9" s="718"/>
      <c r="M9" s="718"/>
      <c r="N9" s="718"/>
      <c r="O9" s="718"/>
      <c r="P9" s="718"/>
      <c r="Q9" s="1001" t="str">
        <f>'入力表(工事・業務）'!J7</f>
        <v>魚津市○○町○番○号</v>
      </c>
      <c r="R9" s="1001"/>
      <c r="S9" s="1001"/>
      <c r="T9" s="1001"/>
      <c r="U9" s="1001"/>
      <c r="V9" s="124"/>
      <c r="X9" s="448" t="s">
        <v>198</v>
      </c>
      <c r="Y9" s="1007"/>
    </row>
    <row r="10" spans="1:25" ht="21" customHeight="1">
      <c r="A10" s="127"/>
      <c r="B10" s="127"/>
      <c r="C10" s="127"/>
      <c r="D10" s="127"/>
      <c r="E10" s="127"/>
      <c r="F10" s="127"/>
      <c r="G10" s="127"/>
      <c r="H10" s="127"/>
      <c r="I10" s="127"/>
      <c r="J10" s="127"/>
      <c r="K10" s="126" t="s">
        <v>110</v>
      </c>
      <c r="L10" s="126"/>
      <c r="M10" s="126"/>
      <c r="N10" s="126"/>
      <c r="O10" s="126"/>
      <c r="P10" s="126"/>
      <c r="Q10" s="1001" t="str">
        <f>'入力表(工事・業務）'!J8</f>
        <v>株式会社　○○組</v>
      </c>
      <c r="R10" s="1001"/>
      <c r="S10" s="1001"/>
      <c r="T10" s="1001"/>
      <c r="U10" s="132"/>
      <c r="V10" s="124"/>
    </row>
    <row r="11" spans="1:25" ht="5.25" customHeight="1">
      <c r="A11" s="127"/>
      <c r="B11" s="127"/>
      <c r="C11" s="127"/>
      <c r="D11" s="127"/>
      <c r="E11" s="127"/>
      <c r="F11" s="127"/>
      <c r="G11" s="127"/>
      <c r="H11" s="127"/>
      <c r="I11" s="127"/>
      <c r="J11" s="127"/>
      <c r="K11" s="709"/>
      <c r="L11" s="709"/>
      <c r="M11" s="709"/>
      <c r="N11" s="709"/>
      <c r="O11" s="709"/>
      <c r="P11" s="709"/>
      <c r="Q11" s="1002"/>
      <c r="R11" s="132"/>
      <c r="S11" s="132"/>
      <c r="T11" s="132"/>
      <c r="U11" s="668"/>
      <c r="V11" s="1006"/>
    </row>
    <row r="12" spans="1:25" s="977" customFormat="1" ht="19.5" customHeight="1">
      <c r="A12" s="978"/>
      <c r="B12" s="978"/>
      <c r="C12" s="978"/>
      <c r="D12" s="978"/>
      <c r="E12" s="978"/>
      <c r="F12" s="978"/>
      <c r="G12" s="978"/>
      <c r="H12" s="978"/>
      <c r="I12" s="978"/>
      <c r="J12" s="978"/>
      <c r="K12" s="995"/>
      <c r="L12" s="995"/>
      <c r="M12" s="995"/>
      <c r="N12" s="995"/>
      <c r="O12" s="995"/>
      <c r="P12" s="995"/>
      <c r="Q12" s="1003" t="str">
        <f>'入力表(工事・業務）'!J9</f>
        <v>代表取締役　○○○○</v>
      </c>
      <c r="R12" s="1003"/>
      <c r="S12" s="1003"/>
      <c r="T12" s="1003"/>
      <c r="U12" s="668"/>
      <c r="V12" s="1006"/>
    </row>
    <row r="13" spans="1:25">
      <c r="A13" s="127"/>
      <c r="B13" s="127"/>
      <c r="C13" s="127"/>
      <c r="D13" s="127"/>
      <c r="E13" s="127"/>
      <c r="F13" s="127"/>
      <c r="G13" s="127"/>
      <c r="H13" s="127"/>
      <c r="I13" s="127"/>
      <c r="J13" s="127"/>
      <c r="K13" s="309"/>
      <c r="L13" s="309"/>
      <c r="M13" s="309"/>
      <c r="N13" s="997"/>
      <c r="O13" s="997"/>
      <c r="P13" s="997"/>
      <c r="Q13" s="127"/>
      <c r="R13" s="309"/>
      <c r="S13" s="312"/>
      <c r="T13" s="312"/>
      <c r="U13" s="312"/>
    </row>
    <row r="14" spans="1:25">
      <c r="A14" s="127"/>
      <c r="B14" s="127"/>
      <c r="C14" s="127"/>
      <c r="D14" s="127"/>
      <c r="E14" s="127"/>
      <c r="F14" s="127"/>
      <c r="G14" s="127"/>
      <c r="H14" s="127"/>
      <c r="I14" s="127"/>
      <c r="J14" s="127"/>
      <c r="K14" s="309"/>
      <c r="L14" s="309"/>
      <c r="M14" s="309"/>
      <c r="N14" s="997"/>
      <c r="O14" s="997"/>
      <c r="P14" s="997"/>
      <c r="Q14" s="127"/>
      <c r="R14" s="309"/>
      <c r="S14" s="312"/>
      <c r="T14" s="312"/>
      <c r="U14" s="312"/>
    </row>
    <row r="15" spans="1:25">
      <c r="A15" s="127"/>
      <c r="B15" s="127"/>
      <c r="C15" s="127"/>
      <c r="D15" s="127"/>
      <c r="E15" s="127"/>
      <c r="F15" s="127"/>
      <c r="G15" s="127"/>
      <c r="H15" s="127"/>
      <c r="I15" s="127"/>
      <c r="J15" s="127"/>
      <c r="K15" s="127"/>
      <c r="L15" s="127"/>
      <c r="M15" s="127"/>
      <c r="N15" s="309"/>
      <c r="O15" s="127"/>
      <c r="P15" s="127"/>
      <c r="Q15" s="127"/>
      <c r="R15" s="309"/>
      <c r="S15" s="312"/>
      <c r="T15" s="312"/>
      <c r="U15" s="312"/>
    </row>
    <row r="16" spans="1:25" ht="21">
      <c r="A16" s="127"/>
      <c r="B16" s="980" t="str">
        <f>IF('入力表(工事・業務）'!$D$1=1,"工事引渡書","業務成果引渡書")</f>
        <v>工事引渡書</v>
      </c>
      <c r="C16" s="980"/>
      <c r="D16" s="980"/>
      <c r="E16" s="980"/>
      <c r="F16" s="980"/>
      <c r="G16" s="980"/>
      <c r="H16" s="980"/>
      <c r="I16" s="980"/>
      <c r="J16" s="980"/>
      <c r="K16" s="980"/>
      <c r="L16" s="980"/>
      <c r="M16" s="980"/>
      <c r="N16" s="980"/>
      <c r="O16" s="980"/>
      <c r="P16" s="980"/>
      <c r="Q16" s="980"/>
      <c r="R16" s="980"/>
      <c r="S16" s="980"/>
      <c r="T16" s="980"/>
      <c r="U16" s="127"/>
      <c r="V16" s="723"/>
    </row>
    <row r="17" spans="1:21">
      <c r="A17" s="127"/>
      <c r="B17" s="127"/>
      <c r="C17" s="127"/>
      <c r="D17" s="127"/>
      <c r="E17" s="127"/>
      <c r="F17" s="127"/>
      <c r="G17" s="127"/>
      <c r="H17" s="127"/>
      <c r="I17" s="127"/>
      <c r="J17" s="127"/>
      <c r="K17" s="127"/>
      <c r="L17" s="127"/>
      <c r="M17" s="127"/>
      <c r="N17" s="127"/>
      <c r="O17" s="127"/>
      <c r="P17" s="127"/>
      <c r="Q17" s="127"/>
      <c r="R17" s="127"/>
      <c r="S17" s="127"/>
      <c r="T17" s="127"/>
      <c r="U17" s="127"/>
    </row>
    <row r="18" spans="1:21">
      <c r="A18" s="127"/>
      <c r="B18" s="127"/>
      <c r="C18" s="127"/>
      <c r="D18" s="127"/>
      <c r="E18" s="127"/>
      <c r="F18" s="127"/>
      <c r="G18" s="127"/>
      <c r="H18" s="127"/>
      <c r="I18" s="127"/>
      <c r="J18" s="127"/>
      <c r="K18" s="127"/>
      <c r="L18" s="127"/>
      <c r="M18" s="127"/>
      <c r="N18" s="127"/>
      <c r="O18" s="127"/>
      <c r="P18" s="127"/>
      <c r="Q18" s="127"/>
      <c r="R18" s="127"/>
      <c r="S18" s="127"/>
      <c r="T18" s="127"/>
      <c r="U18" s="127"/>
    </row>
    <row r="19" spans="1:21" ht="19.5" customHeight="1">
      <c r="B19" s="981" t="str">
        <f>'入力表(工事・業務）'!E17</f>
        <v>令和７年３月23日</v>
      </c>
      <c r="C19" s="981"/>
      <c r="D19" s="981"/>
      <c r="E19" s="981"/>
      <c r="F19" s="981"/>
      <c r="G19" s="991" t="str">
        <f>IF('入力表(工事・業務）'!$D$1=1,"付けで完成検査合格の通知を受けたので、下記","付けで完了検査合格の通知を受けたので、下記")</f>
        <v>付けで完成検査合格の通知を受けたので、下記</v>
      </c>
      <c r="H19" s="991"/>
      <c r="I19" s="991"/>
      <c r="J19" s="991"/>
      <c r="K19" s="991"/>
      <c r="L19" s="991"/>
      <c r="M19" s="991"/>
      <c r="N19" s="991"/>
      <c r="O19" s="991"/>
      <c r="P19" s="991"/>
      <c r="Q19" s="991"/>
      <c r="R19" s="991"/>
      <c r="S19" s="991"/>
      <c r="T19" s="991"/>
      <c r="U19" s="127"/>
    </row>
    <row r="20" spans="1:21" ht="19.5" customHeight="1">
      <c r="A20" s="979" t="str">
        <f>IF('入力表(工事・業務）'!$D$1=1,"工事物を引き渡します。","業務の成果を引き渡します。")</f>
        <v>工事物を引き渡します。</v>
      </c>
      <c r="B20" s="979"/>
      <c r="C20" s="979"/>
      <c r="D20" s="979"/>
      <c r="E20" s="979"/>
      <c r="F20" s="979"/>
      <c r="G20" s="979"/>
      <c r="H20" s="979"/>
      <c r="I20" s="979"/>
      <c r="J20" s="979"/>
      <c r="K20" s="979"/>
      <c r="L20" s="979"/>
      <c r="M20" s="979"/>
      <c r="N20" s="984"/>
      <c r="O20" s="984"/>
      <c r="P20" s="984"/>
      <c r="Q20" s="984"/>
      <c r="R20" s="984"/>
      <c r="S20" s="984"/>
    </row>
    <row r="21" spans="1:21">
      <c r="A21" s="127"/>
      <c r="B21" s="312"/>
      <c r="C21" s="312"/>
      <c r="D21" s="312"/>
      <c r="E21" s="312"/>
      <c r="F21" s="312"/>
      <c r="G21" s="312"/>
      <c r="H21" s="312"/>
      <c r="I21" s="312"/>
      <c r="J21" s="312"/>
      <c r="K21" s="312"/>
      <c r="L21" s="312"/>
      <c r="M21" s="312"/>
      <c r="N21" s="312"/>
      <c r="O21" s="312"/>
      <c r="P21" s="312"/>
      <c r="Q21" s="312"/>
      <c r="R21" s="312"/>
      <c r="S21" s="312"/>
      <c r="T21" s="127"/>
      <c r="U21" s="127"/>
    </row>
    <row r="22" spans="1:21" ht="11.25" customHeight="1">
      <c r="A22" s="127"/>
      <c r="B22" s="312"/>
      <c r="C22" s="312"/>
      <c r="D22" s="312"/>
      <c r="E22" s="312"/>
      <c r="F22" s="312"/>
      <c r="G22" s="312"/>
      <c r="H22" s="312"/>
      <c r="I22" s="312"/>
      <c r="J22" s="312"/>
      <c r="K22" s="312"/>
      <c r="L22" s="312"/>
      <c r="M22" s="312"/>
      <c r="N22" s="312"/>
      <c r="O22" s="312"/>
      <c r="P22" s="312"/>
      <c r="Q22" s="312"/>
      <c r="R22" s="312"/>
      <c r="S22" s="312"/>
      <c r="T22" s="127"/>
      <c r="U22" s="127"/>
    </row>
    <row r="23" spans="1:21" ht="24" customHeight="1">
      <c r="A23" s="127"/>
      <c r="B23" s="127"/>
      <c r="C23" s="127"/>
      <c r="D23" s="127"/>
      <c r="E23" s="127"/>
      <c r="F23" s="127"/>
      <c r="G23" s="127"/>
      <c r="H23" s="127"/>
      <c r="I23" s="148"/>
      <c r="J23" s="148"/>
      <c r="K23" s="148"/>
      <c r="L23" s="148"/>
      <c r="M23" s="148"/>
      <c r="N23" s="148" t="s">
        <v>200</v>
      </c>
      <c r="O23" s="148"/>
      <c r="P23" s="1000"/>
      <c r="Q23" s="1000"/>
      <c r="R23" s="127"/>
      <c r="S23" s="127"/>
      <c r="T23" s="127"/>
      <c r="U23" s="127"/>
    </row>
    <row r="24" spans="1:21">
      <c r="A24" s="127"/>
      <c r="B24" s="127"/>
      <c r="C24" s="127"/>
      <c r="D24" s="127"/>
      <c r="E24" s="127"/>
      <c r="F24" s="127"/>
      <c r="G24" s="147"/>
      <c r="H24" s="147"/>
      <c r="I24" s="147"/>
      <c r="J24" s="147"/>
      <c r="K24" s="147"/>
      <c r="L24" s="147"/>
      <c r="M24" s="147"/>
      <c r="N24" s="147"/>
      <c r="O24" s="147"/>
      <c r="P24" s="127"/>
      <c r="Q24" s="127"/>
      <c r="R24" s="127"/>
      <c r="S24" s="127"/>
      <c r="T24" s="127"/>
      <c r="U24" s="127"/>
    </row>
    <row r="25" spans="1:21" ht="11.25" customHeight="1">
      <c r="A25" s="127"/>
      <c r="B25" s="127"/>
      <c r="C25" s="127"/>
      <c r="D25" s="127"/>
      <c r="E25" s="127"/>
      <c r="F25" s="127"/>
      <c r="G25" s="668"/>
      <c r="H25" s="668"/>
      <c r="I25" s="668"/>
      <c r="J25" s="668"/>
      <c r="K25" s="668"/>
      <c r="L25" s="668"/>
      <c r="M25" s="668"/>
      <c r="N25" s="668"/>
      <c r="O25" s="668"/>
      <c r="P25" s="127"/>
      <c r="Q25" s="127"/>
      <c r="R25" s="127"/>
      <c r="S25" s="127"/>
      <c r="T25" s="127"/>
      <c r="U25" s="127"/>
    </row>
    <row r="26" spans="1:21" ht="7.5" customHeight="1">
      <c r="A26" s="127"/>
      <c r="B26" s="127"/>
      <c r="C26" s="127"/>
      <c r="D26" s="127"/>
      <c r="E26" s="127"/>
      <c r="F26" s="127"/>
      <c r="G26" s="668"/>
      <c r="H26" s="668"/>
      <c r="I26" s="668"/>
      <c r="J26" s="668"/>
      <c r="K26" s="668"/>
      <c r="L26" s="668"/>
      <c r="M26" s="668"/>
      <c r="N26" s="668"/>
      <c r="O26" s="668"/>
      <c r="P26" s="127"/>
      <c r="Q26" s="127"/>
      <c r="R26" s="127"/>
      <c r="S26" s="127"/>
      <c r="T26" s="127"/>
      <c r="U26" s="127"/>
    </row>
    <row r="27" spans="1:21" ht="20.25" customHeight="1">
      <c r="A27" s="127"/>
      <c r="B27" s="127"/>
      <c r="C27" s="127"/>
      <c r="D27" s="127"/>
      <c r="E27" s="127"/>
      <c r="F27" s="127"/>
      <c r="G27" s="127"/>
      <c r="H27" s="127"/>
      <c r="I27" s="992" t="str">
        <f>'入力表(工事・業務）'!E6</f>
        <v>魚津市庁舎整備事業</v>
      </c>
      <c r="J27" s="992"/>
      <c r="K27" s="992"/>
      <c r="L27" s="992"/>
      <c r="M27" s="992"/>
      <c r="N27" s="992"/>
      <c r="O27" s="992"/>
      <c r="P27" s="992"/>
      <c r="Q27" s="992"/>
      <c r="R27" s="992"/>
      <c r="S27" s="992"/>
      <c r="T27" s="127"/>
      <c r="U27" s="127"/>
    </row>
    <row r="28" spans="1:21" ht="18" customHeight="1">
      <c r="A28" s="127"/>
      <c r="B28" s="977">
        <v>1</v>
      </c>
      <c r="C28" s="982"/>
      <c r="D28" s="979" t="str">
        <f>'入力表(工事・業務）'!B7</f>
        <v>工事名</v>
      </c>
      <c r="E28" s="979"/>
      <c r="F28" s="979"/>
      <c r="G28" s="979"/>
      <c r="H28" s="978"/>
      <c r="I28" s="993" t="str">
        <f>'入力表(工事・業務）'!E7</f>
        <v>○○○○○○○○工事</v>
      </c>
      <c r="J28" s="993"/>
      <c r="K28" s="993"/>
      <c r="L28" s="993"/>
      <c r="M28" s="993"/>
      <c r="N28" s="993"/>
      <c r="O28" s="993"/>
      <c r="P28" s="993"/>
      <c r="Q28" s="993"/>
      <c r="R28" s="993"/>
      <c r="S28" s="993"/>
      <c r="T28" s="127"/>
      <c r="U28" s="127"/>
    </row>
    <row r="29" spans="1:21" ht="21" customHeight="1">
      <c r="A29" s="127"/>
      <c r="D29" s="985"/>
      <c r="E29" s="985"/>
      <c r="F29" s="985"/>
      <c r="H29" s="127"/>
      <c r="I29" s="125"/>
      <c r="J29" s="125"/>
      <c r="K29" s="125"/>
      <c r="L29" s="125"/>
      <c r="M29" s="125"/>
      <c r="N29" s="125"/>
      <c r="O29" s="125"/>
      <c r="P29" s="125"/>
      <c r="Q29" s="125"/>
      <c r="R29" s="125"/>
      <c r="S29" s="125"/>
      <c r="T29" s="127"/>
      <c r="U29" s="127"/>
    </row>
    <row r="30" spans="1:21" ht="18" customHeight="1">
      <c r="A30" s="127"/>
      <c r="B30" s="123">
        <v>2</v>
      </c>
      <c r="D30" s="986" t="str">
        <f>'入力表(工事・業務）'!B8</f>
        <v>工事場所</v>
      </c>
      <c r="E30" s="986"/>
      <c r="F30" s="986"/>
      <c r="G30" s="986"/>
      <c r="H30" s="127"/>
      <c r="I30" s="125" t="s">
        <v>201</v>
      </c>
      <c r="J30" s="126" t="str">
        <f>'入力表(工事・業務）'!E8</f>
        <v>○○○○○</v>
      </c>
      <c r="K30" s="126"/>
      <c r="L30" s="126"/>
      <c r="M30" s="126"/>
      <c r="N30" s="126"/>
      <c r="O30" s="126"/>
      <c r="P30" s="126"/>
      <c r="Q30" s="126"/>
      <c r="R30" s="125" t="s">
        <v>202</v>
      </c>
      <c r="S30" s="125"/>
      <c r="T30" s="127"/>
      <c r="U30" s="127"/>
    </row>
    <row r="31" spans="1:21" ht="25.5" customHeight="1">
      <c r="A31" s="127"/>
      <c r="D31" s="985"/>
      <c r="E31" s="985"/>
      <c r="F31" s="985"/>
      <c r="H31" s="127"/>
      <c r="I31" s="125"/>
      <c r="J31" s="125"/>
      <c r="K31" s="125"/>
      <c r="L31" s="125"/>
      <c r="M31" s="125"/>
      <c r="N31" s="125"/>
      <c r="O31" s="125"/>
      <c r="P31" s="125"/>
      <c r="Q31" s="125"/>
      <c r="R31" s="125"/>
      <c r="S31" s="125"/>
      <c r="T31" s="127"/>
      <c r="U31" s="127"/>
    </row>
    <row r="32" spans="1:21" ht="18" customHeight="1">
      <c r="A32" s="127"/>
      <c r="B32" s="123">
        <v>3</v>
      </c>
      <c r="D32" s="986" t="str">
        <f>'入力表(工事・業務）'!B18</f>
        <v>引渡し期日</v>
      </c>
      <c r="E32" s="986"/>
      <c r="F32" s="986"/>
      <c r="G32" s="986"/>
      <c r="H32" s="127"/>
      <c r="I32" s="714" t="str">
        <f>'入力表(工事・業務）'!E18</f>
        <v>令和７年３月24日</v>
      </c>
      <c r="J32" s="714"/>
      <c r="K32" s="714"/>
      <c r="L32" s="714"/>
      <c r="M32" s="714"/>
      <c r="N32" s="714"/>
      <c r="O32" s="714"/>
      <c r="P32" s="714"/>
      <c r="Q32" s="714"/>
      <c r="R32" s="125"/>
      <c r="S32" s="125"/>
      <c r="T32" s="127"/>
      <c r="U32" s="127"/>
    </row>
    <row r="33" spans="1:21">
      <c r="A33" s="127"/>
      <c r="B33" s="127"/>
      <c r="C33" s="127"/>
      <c r="D33" s="127"/>
      <c r="E33" s="127"/>
      <c r="F33" s="127"/>
      <c r="G33" s="127"/>
      <c r="H33" s="127"/>
      <c r="I33" s="127"/>
      <c r="J33" s="127"/>
      <c r="K33" s="127"/>
      <c r="L33" s="127"/>
      <c r="M33" s="127"/>
      <c r="N33" s="127"/>
      <c r="O33" s="127"/>
      <c r="P33" s="127"/>
      <c r="Q33" s="127"/>
      <c r="R33" s="127"/>
      <c r="S33" s="127"/>
      <c r="T33" s="127"/>
      <c r="U33" s="127"/>
    </row>
    <row r="34" spans="1:21">
      <c r="A34" s="127"/>
      <c r="B34" s="127"/>
      <c r="C34" s="312"/>
      <c r="D34" s="987"/>
      <c r="E34" s="987"/>
      <c r="F34" s="127"/>
      <c r="G34" s="127"/>
      <c r="H34" s="127"/>
      <c r="I34" s="127"/>
      <c r="J34" s="127"/>
      <c r="K34" s="127"/>
      <c r="L34" s="127"/>
      <c r="M34" s="127"/>
      <c r="N34" s="127"/>
      <c r="O34" s="127"/>
      <c r="P34" s="127"/>
      <c r="Q34" s="127"/>
      <c r="R34" s="127"/>
      <c r="S34" s="127"/>
      <c r="T34" s="127"/>
      <c r="U34" s="127"/>
    </row>
    <row r="35" spans="1:21">
      <c r="A35" s="127"/>
      <c r="B35" s="127"/>
      <c r="C35" s="983"/>
      <c r="D35" s="983"/>
      <c r="E35" s="983"/>
      <c r="F35" s="127"/>
      <c r="G35" s="127"/>
      <c r="H35" s="127"/>
      <c r="I35" s="127"/>
      <c r="J35" s="127"/>
      <c r="K35" s="127"/>
      <c r="L35" s="127"/>
      <c r="M35" s="127"/>
      <c r="N35" s="127"/>
      <c r="O35" s="127"/>
      <c r="P35" s="127"/>
      <c r="Q35" s="127"/>
      <c r="R35" s="127"/>
      <c r="S35" s="127"/>
      <c r="T35" s="127"/>
      <c r="U35" s="127"/>
    </row>
    <row r="36" spans="1:21">
      <c r="A36" s="127"/>
      <c r="B36" s="127"/>
      <c r="C36" s="983"/>
      <c r="D36" s="983"/>
      <c r="E36" s="983"/>
      <c r="F36" s="127"/>
      <c r="G36" s="127"/>
      <c r="H36" s="127"/>
      <c r="I36" s="127"/>
      <c r="J36" s="127"/>
      <c r="K36" s="127"/>
      <c r="L36" s="127"/>
      <c r="M36" s="127"/>
      <c r="N36" s="127"/>
      <c r="O36" s="127"/>
      <c r="P36" s="127"/>
      <c r="Q36" s="127"/>
      <c r="R36" s="127"/>
      <c r="S36" s="127"/>
      <c r="T36" s="127"/>
      <c r="U36" s="127"/>
    </row>
    <row r="37" spans="1:21">
      <c r="A37" s="127"/>
      <c r="B37" s="127"/>
      <c r="C37" s="983"/>
      <c r="D37" s="983"/>
      <c r="E37" s="983"/>
      <c r="F37" s="127"/>
      <c r="G37" s="127"/>
      <c r="H37" s="127"/>
      <c r="I37" s="127"/>
      <c r="J37" s="127"/>
      <c r="K37" s="127"/>
      <c r="L37" s="127"/>
      <c r="M37" s="127"/>
      <c r="N37" s="127"/>
      <c r="O37" s="127"/>
      <c r="P37" s="127"/>
      <c r="Q37" s="127"/>
      <c r="R37" s="127"/>
      <c r="S37" s="127"/>
      <c r="T37" s="127"/>
      <c r="U37" s="127"/>
    </row>
    <row r="38" spans="1:21">
      <c r="A38" s="127"/>
      <c r="B38" s="127"/>
      <c r="C38" s="983"/>
      <c r="D38" s="983"/>
      <c r="E38" s="983"/>
      <c r="F38" s="127"/>
      <c r="G38" s="127"/>
      <c r="H38" s="127"/>
      <c r="I38" s="127"/>
      <c r="J38" s="127"/>
      <c r="K38" s="127"/>
      <c r="L38" s="127"/>
      <c r="M38" s="127"/>
      <c r="N38" s="127"/>
      <c r="O38" s="127"/>
      <c r="P38" s="127"/>
      <c r="Q38" s="127"/>
      <c r="R38" s="127"/>
      <c r="S38" s="127"/>
      <c r="T38" s="127"/>
      <c r="U38" s="127"/>
    </row>
    <row r="39" spans="1:21">
      <c r="A39" s="127"/>
      <c r="B39" s="127"/>
      <c r="C39" s="127"/>
      <c r="D39" s="127"/>
      <c r="E39" s="127"/>
      <c r="F39" s="127"/>
      <c r="G39" s="127"/>
      <c r="H39" s="127"/>
      <c r="I39" s="127"/>
      <c r="J39" s="127"/>
      <c r="K39" s="127"/>
      <c r="L39" s="127"/>
      <c r="M39" s="127"/>
      <c r="N39" s="127"/>
      <c r="O39" s="127"/>
      <c r="P39" s="127"/>
      <c r="Q39" s="127"/>
      <c r="R39" s="127"/>
      <c r="S39" s="127"/>
      <c r="T39" s="127"/>
      <c r="U39" s="127"/>
    </row>
    <row r="40" spans="1:21">
      <c r="A40" s="127"/>
      <c r="B40" s="127"/>
      <c r="C40" s="322"/>
      <c r="D40" s="988"/>
      <c r="E40" s="988"/>
      <c r="F40" s="983"/>
      <c r="G40" s="983"/>
      <c r="H40" s="309"/>
      <c r="I40" s="303"/>
      <c r="J40" s="303"/>
      <c r="K40" s="303"/>
      <c r="L40" s="303"/>
      <c r="M40" s="303"/>
      <c r="N40" s="303"/>
      <c r="O40" s="303"/>
      <c r="P40" s="303"/>
      <c r="Q40" s="303"/>
      <c r="R40" s="127"/>
      <c r="S40" s="127"/>
      <c r="T40" s="127"/>
      <c r="U40" s="127"/>
    </row>
    <row r="41" spans="1:21">
      <c r="A41" s="127"/>
      <c r="B41" s="127"/>
      <c r="C41" s="322"/>
      <c r="D41" s="989"/>
      <c r="E41" s="989"/>
      <c r="F41" s="983"/>
      <c r="G41" s="983"/>
      <c r="H41" s="309"/>
      <c r="I41" s="303"/>
      <c r="J41" s="303"/>
      <c r="K41" s="303"/>
      <c r="L41" s="303"/>
      <c r="M41" s="303"/>
      <c r="N41" s="303"/>
      <c r="O41" s="303"/>
      <c r="P41" s="303"/>
      <c r="Q41" s="303"/>
      <c r="R41" s="127"/>
      <c r="S41" s="127"/>
      <c r="T41" s="127"/>
      <c r="U41" s="127"/>
    </row>
    <row r="42" spans="1:21">
      <c r="A42" s="127"/>
      <c r="B42" s="127"/>
      <c r="C42" s="322"/>
      <c r="D42" s="989"/>
      <c r="E42" s="989"/>
      <c r="F42" s="127"/>
      <c r="G42" s="127"/>
      <c r="H42" s="127"/>
      <c r="I42" s="127"/>
      <c r="J42" s="127"/>
      <c r="K42" s="127"/>
      <c r="L42" s="127"/>
      <c r="M42" s="127"/>
      <c r="N42" s="127"/>
      <c r="O42" s="127"/>
      <c r="P42" s="127"/>
      <c r="Q42" s="127"/>
      <c r="R42" s="127"/>
      <c r="S42" s="127"/>
      <c r="T42" s="127"/>
      <c r="U42" s="127"/>
    </row>
    <row r="44" spans="1:21">
      <c r="C44" s="984"/>
      <c r="D44" s="990"/>
      <c r="E44" s="990"/>
      <c r="I44" s="994"/>
      <c r="J44" s="994"/>
      <c r="K44" s="994"/>
      <c r="L44" s="994"/>
      <c r="M44" s="994"/>
      <c r="N44" s="994"/>
      <c r="O44" s="994"/>
      <c r="P44" s="994"/>
      <c r="Q44" s="994"/>
    </row>
  </sheetData>
  <mergeCells count="35">
    <mergeCell ref="R3:U3"/>
    <mergeCell ref="K9:P9"/>
    <mergeCell ref="Q9:U9"/>
    <mergeCell ref="K10:P10"/>
    <mergeCell ref="Q10:T10"/>
    <mergeCell ref="K11:P11"/>
    <mergeCell ref="K12:P12"/>
    <mergeCell ref="Q12:T12"/>
    <mergeCell ref="B16:T16"/>
    <mergeCell ref="B19:F19"/>
    <mergeCell ref="G19:T19"/>
    <mergeCell ref="A20:M20"/>
    <mergeCell ref="I27:S27"/>
    <mergeCell ref="D28:G28"/>
    <mergeCell ref="I28:S28"/>
    <mergeCell ref="D30:G30"/>
    <mergeCell ref="J30:Q30"/>
    <mergeCell ref="D32:G32"/>
    <mergeCell ref="I32:Q32"/>
    <mergeCell ref="D34:E34"/>
    <mergeCell ref="C35:E35"/>
    <mergeCell ref="C36:E36"/>
    <mergeCell ref="C37:E37"/>
    <mergeCell ref="C38:E38"/>
    <mergeCell ref="D40:E40"/>
    <mergeCell ref="F40:G40"/>
    <mergeCell ref="I40:Q40"/>
    <mergeCell ref="F41:G41"/>
    <mergeCell ref="I41:Q41"/>
    <mergeCell ref="D44:E44"/>
    <mergeCell ref="I44:Q44"/>
    <mergeCell ref="B5:D6"/>
    <mergeCell ref="E5:H6"/>
    <mergeCell ref="I5:I6"/>
    <mergeCell ref="U11:U12"/>
  </mergeCells>
  <phoneticPr fontId="5" type="Hiragana"/>
  <dataValidations count="1">
    <dataValidation type="list" allowBlank="1" showDropDown="0" showInputMessage="1" showErrorMessage="1" sqref="K9:P9">
      <formula1>"　,受注者　住所"</formula1>
    </dataValidation>
  </dataValidations>
  <hyperlinks>
    <hyperlink ref="X9" location="'入力表(工事・業務）'!A1"/>
  </hyperlinks>
  <pageMargins left="0.78749999999999998" right="0.78749999999999998" top="0.98402777777777795" bottom="0.98402777777777795" header="0.511811023622047" footer="0.511811023622047"/>
  <pageSetup paperSize="9" scale="85" fitToWidth="1" fitToHeight="1" orientation="portrait" usePrinterDefaults="1"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sheetPr>
    <tabColor rgb="FF3366FF"/>
  </sheetPr>
  <dimension ref="A1:N38"/>
  <sheetViews>
    <sheetView view="pageBreakPreview" zoomScale="110" zoomScaleSheetLayoutView="110" workbookViewId="0">
      <selection activeCell="N5" sqref="N5"/>
    </sheetView>
  </sheetViews>
  <sheetFormatPr defaultColWidth="10.00390625" defaultRowHeight="14.25"/>
  <cols>
    <col min="1" max="1" width="3" style="984" customWidth="1"/>
    <col min="2" max="2" width="2.5" style="984" customWidth="1"/>
    <col min="3" max="3" width="14.3671875" style="984" customWidth="1"/>
    <col min="4" max="4" width="10.2578125" style="984" customWidth="1"/>
    <col min="5" max="5" width="9" style="984" customWidth="1"/>
    <col min="6" max="6" width="12.12890625" style="984" customWidth="1"/>
    <col min="7" max="7" width="7.37890625" style="984" customWidth="1"/>
    <col min="8" max="8" width="5.2578125" style="984" customWidth="1"/>
    <col min="9" max="9" width="5.3671875" style="984" customWidth="1"/>
    <col min="10" max="10" width="10.12890625" style="984" customWidth="1"/>
    <col min="11" max="11" width="14" style="984" customWidth="1"/>
    <col min="12" max="12" width="6.3671875" style="984" customWidth="1"/>
    <col min="13" max="13" width="5.12890625" style="984" customWidth="1"/>
    <col min="14" max="14" width="39.62890625" style="984" customWidth="1"/>
    <col min="15" max="16384" width="10" style="984" customWidth="1"/>
  </cols>
  <sheetData>
    <row r="1" spans="1:14" ht="20.25" customHeight="1">
      <c r="A1" s="1008" t="s">
        <v>579</v>
      </c>
      <c r="B1" s="1006"/>
    </row>
    <row r="2" spans="1:14" ht="20.25" customHeight="1">
      <c r="A2" s="312"/>
      <c r="B2" s="312"/>
      <c r="C2" s="312"/>
      <c r="D2" s="312"/>
      <c r="E2" s="312"/>
      <c r="F2" s="312"/>
      <c r="G2" s="312"/>
      <c r="H2" s="312"/>
      <c r="I2" s="312"/>
      <c r="J2" s="312"/>
      <c r="K2" s="312"/>
      <c r="L2" s="312"/>
    </row>
    <row r="3" spans="1:14" ht="20.25" customHeight="1">
      <c r="A3" s="312"/>
      <c r="B3" s="312"/>
      <c r="C3" s="312"/>
      <c r="D3" s="312"/>
      <c r="E3" s="312"/>
      <c r="F3" s="312"/>
      <c r="G3" s="1035"/>
      <c r="H3" s="1035"/>
      <c r="I3" s="1035"/>
      <c r="J3" s="681" t="str">
        <f>'入力表(工事・業務）'!E19</f>
        <v>令和７年３月24日</v>
      </c>
      <c r="K3" s="681"/>
      <c r="L3" s="681"/>
    </row>
    <row r="4" spans="1:14" ht="20.25" customHeight="1">
      <c r="A4" s="312"/>
      <c r="B4" s="312"/>
      <c r="C4" s="312"/>
      <c r="D4" s="312"/>
      <c r="E4" s="312"/>
      <c r="F4" s="312"/>
      <c r="G4" s="312"/>
      <c r="H4" s="312"/>
      <c r="I4" s="312"/>
      <c r="J4" s="312"/>
      <c r="K4" s="312"/>
      <c r="L4" s="312"/>
    </row>
    <row r="5" spans="1:14" ht="20.25" customHeight="1">
      <c r="A5" s="1009" t="s">
        <v>62</v>
      </c>
      <c r="B5" s="1009"/>
      <c r="C5" s="1009"/>
      <c r="D5" s="1019" t="str">
        <f>'入力表(工事・業務）'!J5</f>
        <v>村椿　　晃</v>
      </c>
      <c r="E5" s="1019"/>
      <c r="F5" s="1010" t="s">
        <v>196</v>
      </c>
      <c r="G5" s="312"/>
      <c r="H5" s="312"/>
      <c r="I5" s="312"/>
      <c r="J5" s="312"/>
      <c r="K5" s="312"/>
      <c r="L5" s="312"/>
      <c r="N5" s="173" t="s">
        <v>198</v>
      </c>
    </row>
    <row r="6" spans="1:14" ht="20.25" customHeight="1">
      <c r="A6" s="1010"/>
      <c r="B6" s="1010"/>
      <c r="C6" s="1010"/>
      <c r="D6" s="1010"/>
      <c r="E6" s="1010"/>
      <c r="F6" s="1010"/>
      <c r="G6" s="1010"/>
      <c r="H6" s="1010"/>
      <c r="I6" s="1010"/>
      <c r="J6" s="1010"/>
      <c r="K6" s="1010"/>
      <c r="L6" s="1010"/>
    </row>
    <row r="7" spans="1:14" ht="20.25" customHeight="1">
      <c r="A7" s="1010"/>
      <c r="B7" s="1010"/>
      <c r="C7" s="1012"/>
      <c r="D7" s="1010"/>
      <c r="E7" s="1010"/>
      <c r="F7" s="1010"/>
      <c r="G7" s="1010" t="s">
        <v>88</v>
      </c>
      <c r="H7" s="1013" t="s">
        <v>39</v>
      </c>
      <c r="I7" s="1037" t="str">
        <f>'入力表(工事・業務）'!J7</f>
        <v>魚津市○○町○番○号</v>
      </c>
      <c r="J7" s="1037"/>
      <c r="K7" s="1037"/>
      <c r="L7" s="1037"/>
    </row>
    <row r="8" spans="1:14" ht="20.25" customHeight="1">
      <c r="A8" s="1010"/>
      <c r="B8" s="1010"/>
      <c r="C8" s="1012"/>
      <c r="D8" s="1010"/>
      <c r="E8" s="1010"/>
      <c r="F8" s="1028"/>
      <c r="G8" s="1013"/>
      <c r="H8" s="1013" t="s">
        <v>67</v>
      </c>
      <c r="I8" s="1037" t="str">
        <f>'入力表(工事・業務）'!J8</f>
        <v>株式会社　○○組</v>
      </c>
      <c r="J8" s="1037"/>
      <c r="K8" s="1037"/>
      <c r="L8" s="1037"/>
    </row>
    <row r="9" spans="1:14" ht="19.5" customHeight="1">
      <c r="A9" s="1010"/>
      <c r="B9" s="1010"/>
      <c r="C9" s="1012"/>
      <c r="D9" s="1010"/>
      <c r="E9" s="1010"/>
      <c r="F9" s="1013"/>
      <c r="G9" s="1013"/>
      <c r="H9" s="1013"/>
      <c r="I9" s="1037" t="str">
        <f>'入力表(工事・業務）'!J9</f>
        <v>代表取締役　○○○○</v>
      </c>
      <c r="J9" s="1037"/>
      <c r="K9" s="1037"/>
      <c r="L9" s="1039" t="s">
        <v>246</v>
      </c>
    </row>
    <row r="10" spans="1:14" ht="21" customHeight="1">
      <c r="A10" s="1010"/>
      <c r="B10" s="1010"/>
      <c r="C10" s="1010"/>
      <c r="D10" s="1010"/>
      <c r="E10" s="1010"/>
      <c r="F10" s="1010"/>
      <c r="G10" s="1010"/>
      <c r="H10" s="1010"/>
      <c r="I10" s="1010"/>
      <c r="J10" s="1010"/>
      <c r="K10" s="1010"/>
      <c r="L10" s="1010"/>
    </row>
    <row r="11" spans="1:14" ht="26.25" customHeight="1">
      <c r="A11" s="1010"/>
      <c r="B11" s="1010"/>
      <c r="C11" s="1010"/>
      <c r="D11" s="1010"/>
      <c r="E11" s="1019" t="str">
        <f>IF('入力表(工事・業務）'!D1=1,"請負代金請求書","委託料請求書")</f>
        <v>請負代金請求書</v>
      </c>
      <c r="F11" s="1019"/>
      <c r="G11" s="1019"/>
      <c r="H11" s="1019"/>
      <c r="I11" s="1019"/>
      <c r="J11" s="1010"/>
      <c r="K11" s="1010"/>
      <c r="L11" s="1010"/>
    </row>
    <row r="12" spans="1:14" ht="18.75" customHeight="1">
      <c r="A12" s="1010"/>
      <c r="B12" s="1010"/>
      <c r="C12" s="1010"/>
      <c r="D12" s="1010"/>
      <c r="E12" s="1010"/>
      <c r="F12" s="1010"/>
      <c r="G12" s="1010"/>
      <c r="H12" s="1010"/>
      <c r="I12" s="1010"/>
      <c r="J12" s="1010"/>
      <c r="K12" s="1010"/>
      <c r="L12" s="1010"/>
    </row>
    <row r="13" spans="1:14" ht="21" customHeight="1">
      <c r="A13" s="1010"/>
      <c r="B13" s="1010"/>
      <c r="C13" s="1010"/>
      <c r="D13" s="1020" t="s">
        <v>515</v>
      </c>
      <c r="E13" s="1023">
        <f>'入力表(工事・業務）'!E10-F28-F30-F31-F32</f>
        <v>11600000</v>
      </c>
      <c r="F13" s="1023"/>
      <c r="G13" s="1023"/>
      <c r="H13" s="1023"/>
      <c r="I13" s="1023"/>
      <c r="J13" s="1010"/>
      <c r="K13" s="1010"/>
      <c r="L13" s="1010"/>
    </row>
    <row r="14" spans="1:14" ht="22.5" customHeight="1">
      <c r="A14" s="1010"/>
      <c r="B14" s="1010"/>
      <c r="C14" s="1010"/>
      <c r="D14" s="1010"/>
      <c r="E14" s="1010"/>
      <c r="F14" s="1010"/>
      <c r="G14" s="1010"/>
      <c r="H14" s="1010"/>
      <c r="I14" s="1010"/>
      <c r="J14" s="1010"/>
      <c r="K14" s="1010"/>
      <c r="L14" s="1010"/>
    </row>
    <row r="15" spans="1:14" ht="18.75" customHeight="1">
      <c r="A15" s="1010"/>
      <c r="B15" s="1010"/>
      <c r="C15" s="1010" t="str">
        <f>IF('入力表(工事・業務）'!$D$1=1,"上記金額を下記工事の請負代金として請求します。","上記金額を下記業務の委託料として請求します。")</f>
        <v>上記金額を下記工事の請負代金として請求します。</v>
      </c>
      <c r="D15" s="1010"/>
      <c r="E15" s="1010"/>
      <c r="F15" s="1010"/>
      <c r="G15" s="1010"/>
      <c r="H15" s="1010"/>
      <c r="I15" s="1013"/>
      <c r="J15" s="1013"/>
      <c r="K15" s="1013"/>
      <c r="L15" s="1013"/>
    </row>
    <row r="16" spans="1:14" ht="21.75" customHeight="1">
      <c r="A16" s="1010"/>
      <c r="B16" s="1010"/>
      <c r="C16" s="1010"/>
      <c r="D16" s="1010"/>
      <c r="E16" s="1010"/>
      <c r="F16" s="1010"/>
      <c r="G16" s="1010"/>
      <c r="H16" s="1010"/>
      <c r="I16" s="1010"/>
      <c r="J16" s="1010"/>
      <c r="K16" s="312"/>
      <c r="L16" s="312"/>
    </row>
    <row r="17" spans="1:12" ht="18.75" customHeight="1">
      <c r="A17" s="1011"/>
      <c r="B17" s="1011"/>
      <c r="C17" s="1011"/>
      <c r="D17" s="1011"/>
      <c r="E17" s="1011"/>
      <c r="F17" s="1011"/>
      <c r="G17" s="1011"/>
      <c r="H17" s="1011"/>
      <c r="I17" s="1011"/>
      <c r="J17" s="1011"/>
      <c r="K17" s="1038"/>
      <c r="L17" s="312"/>
    </row>
    <row r="18" spans="1:12" ht="22.5" customHeight="1">
      <c r="A18" s="1010"/>
      <c r="B18" s="1010"/>
      <c r="C18" s="1013"/>
      <c r="D18" s="1013"/>
      <c r="E18" s="1024" t="str">
        <f>'入力表(工事・業務）'!E6</f>
        <v>魚津市庁舎整備事業</v>
      </c>
      <c r="F18" s="1024"/>
      <c r="G18" s="1024"/>
      <c r="H18" s="1024"/>
      <c r="I18" s="1024"/>
      <c r="J18" s="1024"/>
    </row>
    <row r="19" spans="1:12" ht="20.25" customHeight="1">
      <c r="A19" s="1012">
        <v>1</v>
      </c>
      <c r="B19" s="1010"/>
      <c r="C19" s="1014" t="str">
        <f>'入力表(工事・業務）'!B7</f>
        <v>工事名</v>
      </c>
      <c r="D19" s="1014"/>
      <c r="E19" s="1025" t="str">
        <f>'入力表(工事・業務）'!E7</f>
        <v>○○○○○○○○工事</v>
      </c>
      <c r="F19" s="1025"/>
      <c r="G19" s="1025"/>
      <c r="H19" s="1025"/>
      <c r="I19" s="1025"/>
      <c r="J19" s="1025"/>
    </row>
    <row r="20" spans="1:12" ht="24" customHeight="1">
      <c r="A20" s="1012"/>
      <c r="B20" s="1010"/>
      <c r="C20" s="1013"/>
      <c r="D20" s="1021"/>
      <c r="E20" s="1012"/>
      <c r="F20" s="1012"/>
      <c r="G20" s="1012"/>
      <c r="H20" s="1012"/>
      <c r="I20" s="1012"/>
      <c r="J20" s="1012"/>
      <c r="K20" s="312"/>
      <c r="L20" s="312"/>
    </row>
    <row r="21" spans="1:12" ht="20.25" customHeight="1">
      <c r="A21" s="1012">
        <v>2</v>
      </c>
      <c r="B21" s="1010"/>
      <c r="C21" s="1015" t="str">
        <f>'入力表(工事・業務）'!B8</f>
        <v>工事場所</v>
      </c>
      <c r="D21" s="1015"/>
      <c r="E21" s="1012" t="s">
        <v>201</v>
      </c>
      <c r="F21" s="1029" t="str">
        <f>'入力表(工事・業務）'!E8</f>
        <v>○○○○○</v>
      </c>
      <c r="G21" s="1029"/>
      <c r="H21" s="1029"/>
      <c r="I21" s="1029" t="s">
        <v>202</v>
      </c>
      <c r="J21" s="1029"/>
      <c r="K21" s="312"/>
      <c r="L21" s="312"/>
    </row>
    <row r="22" spans="1:12" ht="24" customHeight="1">
      <c r="A22" s="1012"/>
      <c r="B22" s="1010"/>
      <c r="C22" s="1013"/>
      <c r="D22" s="1021"/>
      <c r="E22" s="1012"/>
      <c r="F22" s="1012"/>
      <c r="G22" s="1012"/>
      <c r="H22" s="1012"/>
      <c r="I22" s="1012"/>
      <c r="J22" s="1012"/>
      <c r="K22" s="312"/>
      <c r="L22" s="312"/>
    </row>
    <row r="23" spans="1:12" ht="20.25" customHeight="1">
      <c r="A23" s="1012">
        <v>3</v>
      </c>
      <c r="B23" s="1010"/>
      <c r="C23" s="281" t="s">
        <v>254</v>
      </c>
      <c r="D23" s="286"/>
      <c r="E23" s="286"/>
      <c r="F23" s="1030">
        <f>'入力表(工事・業務）'!E10</f>
        <v>20000000</v>
      </c>
      <c r="G23" s="1030"/>
      <c r="H23" s="1030"/>
      <c r="I23" s="1012"/>
      <c r="J23" s="1012"/>
      <c r="K23" s="312"/>
      <c r="L23" s="312"/>
    </row>
    <row r="24" spans="1:12" ht="24" customHeight="1">
      <c r="A24" s="1012"/>
      <c r="B24" s="1010"/>
      <c r="C24" s="1013"/>
      <c r="D24" s="1021"/>
      <c r="E24" s="1012"/>
      <c r="F24" s="1012"/>
      <c r="G24" s="1012"/>
      <c r="H24" s="1012"/>
      <c r="I24" s="1012"/>
      <c r="J24" s="1012"/>
      <c r="K24" s="312"/>
      <c r="L24" s="312"/>
    </row>
    <row r="25" spans="1:12" ht="20.25" customHeight="1">
      <c r="A25" s="1012">
        <v>4</v>
      </c>
      <c r="B25" s="1010"/>
      <c r="C25" s="1016" t="s">
        <v>145</v>
      </c>
      <c r="D25" s="1021"/>
      <c r="E25" s="1026" t="str">
        <f>'入力表(工事・業務）'!E11</f>
        <v>令和７年６月１日</v>
      </c>
      <c r="F25" s="1026"/>
      <c r="G25" s="1026"/>
      <c r="H25" s="1026"/>
      <c r="I25" s="1012"/>
      <c r="J25" s="1012"/>
      <c r="K25" s="312"/>
      <c r="L25" s="312"/>
    </row>
    <row r="26" spans="1:12" ht="24" customHeight="1">
      <c r="A26" s="1012"/>
      <c r="B26" s="1010"/>
      <c r="C26" s="1013"/>
      <c r="D26" s="1021"/>
      <c r="E26" s="1012"/>
      <c r="F26" s="1012"/>
      <c r="G26" s="1012"/>
      <c r="H26" s="1012"/>
      <c r="I26" s="1012"/>
      <c r="J26" s="1012"/>
      <c r="K26" s="312"/>
      <c r="L26" s="312"/>
    </row>
    <row r="27" spans="1:12" ht="20.25" customHeight="1">
      <c r="A27" s="1012">
        <v>5</v>
      </c>
      <c r="B27" s="1010"/>
      <c r="C27" s="1016" t="s">
        <v>524</v>
      </c>
      <c r="D27" s="1021"/>
      <c r="E27" s="1012"/>
      <c r="F27" s="1012"/>
      <c r="G27" s="1012"/>
      <c r="H27" s="1012"/>
      <c r="I27" s="1012"/>
      <c r="J27" s="1012"/>
      <c r="K27" s="312"/>
      <c r="L27" s="312"/>
    </row>
    <row r="28" spans="1:12" ht="20.25" customHeight="1">
      <c r="A28" s="1012"/>
      <c r="B28" s="1010"/>
      <c r="C28" s="1017" t="s">
        <v>522</v>
      </c>
      <c r="D28" s="1017"/>
      <c r="E28" s="1027" t="s">
        <v>515</v>
      </c>
      <c r="F28" s="1031">
        <f>'入力表(工事・業務）'!E21</f>
        <v>8400000</v>
      </c>
      <c r="G28" s="1031"/>
      <c r="H28" s="1036"/>
      <c r="I28" s="1021"/>
      <c r="J28" s="1021"/>
    </row>
    <row r="29" spans="1:12" ht="20.25" customHeight="1">
      <c r="A29" s="1012"/>
      <c r="B29" s="1010"/>
      <c r="C29" s="1017" t="s">
        <v>95</v>
      </c>
      <c r="D29" s="1017"/>
      <c r="E29" s="1027" t="s">
        <v>515</v>
      </c>
      <c r="F29" s="1031">
        <f>'入力表(工事・業務）'!E22</f>
        <v>0</v>
      </c>
      <c r="G29" s="1031"/>
      <c r="H29" s="1036"/>
      <c r="I29" s="1021"/>
      <c r="J29" s="1021"/>
    </row>
    <row r="30" spans="1:12" ht="20.25" customHeight="1">
      <c r="A30" s="1012"/>
      <c r="B30" s="1010"/>
      <c r="C30" s="1017" t="s">
        <v>170</v>
      </c>
      <c r="D30" s="1017"/>
      <c r="E30" s="1027" t="s">
        <v>515</v>
      </c>
      <c r="F30" s="1031">
        <f>'入力表(工事・業務）'!E23</f>
        <v>0</v>
      </c>
      <c r="G30" s="1031"/>
      <c r="H30" s="1021"/>
      <c r="I30" s="1021"/>
      <c r="J30" s="1021"/>
    </row>
    <row r="31" spans="1:12" ht="20.25" customHeight="1">
      <c r="A31" s="1012"/>
      <c r="B31" s="1010"/>
      <c r="C31" s="1017" t="s">
        <v>173</v>
      </c>
      <c r="D31" s="1017"/>
      <c r="E31" s="1027" t="s">
        <v>515</v>
      </c>
      <c r="F31" s="1031">
        <f>'入力表(工事・業務）'!E24</f>
        <v>0</v>
      </c>
      <c r="G31" s="1031"/>
      <c r="H31" s="1021"/>
      <c r="I31" s="1021"/>
      <c r="J31" s="1021"/>
    </row>
    <row r="32" spans="1:12" ht="20.25" customHeight="1">
      <c r="A32" s="1012"/>
      <c r="B32" s="1010"/>
      <c r="C32" s="1017" t="s">
        <v>175</v>
      </c>
      <c r="D32" s="1017"/>
      <c r="E32" s="1027" t="s">
        <v>515</v>
      </c>
      <c r="F32" s="1031">
        <f>'入力表(工事・業務）'!E25</f>
        <v>0</v>
      </c>
      <c r="G32" s="1031"/>
      <c r="H32" s="1021"/>
      <c r="I32" s="1021"/>
      <c r="J32" s="1021"/>
    </row>
    <row r="33" spans="1:12" ht="24" customHeight="1">
      <c r="A33" s="1012"/>
      <c r="B33" s="1010"/>
      <c r="C33" s="1013"/>
      <c r="D33" s="1021"/>
      <c r="E33" s="1021"/>
      <c r="F33" s="1021"/>
      <c r="G33" s="1021"/>
      <c r="H33" s="1021"/>
      <c r="I33" s="1021"/>
      <c r="J33" s="1021"/>
    </row>
    <row r="34" spans="1:12" ht="20.25" customHeight="1">
      <c r="A34" s="1012">
        <v>6</v>
      </c>
      <c r="B34" s="1010"/>
      <c r="C34" s="1018" t="str">
        <f>'入力表(工事・業務）'!B12</f>
        <v>工期</v>
      </c>
      <c r="D34" s="1021"/>
      <c r="E34" s="159" t="str">
        <f>'入力表(工事・業務）'!C12</f>
        <v>着工</v>
      </c>
      <c r="F34" s="1032" t="str">
        <f>'入力表(工事・業務）'!E12</f>
        <v>令和７年６月２日</v>
      </c>
      <c r="G34" s="1032"/>
      <c r="H34" s="1032"/>
      <c r="I34" s="1032"/>
      <c r="J34" s="1012"/>
      <c r="K34" s="312"/>
      <c r="L34" s="312"/>
    </row>
    <row r="35" spans="1:12" ht="20.25" customHeight="1">
      <c r="A35" s="1012"/>
      <c r="B35" s="1010"/>
      <c r="C35" s="1013"/>
      <c r="D35" s="1021"/>
      <c r="E35" s="159" t="str">
        <f>'入力表(工事・業務）'!C13</f>
        <v>完成</v>
      </c>
      <c r="F35" s="1032" t="str">
        <f>IF('入力表(工事・業務）'!E14="",'入力表(工事・業務）'!E13,'入力表(工事・業務）'!E14)</f>
        <v>令和８年6月30日</v>
      </c>
      <c r="G35" s="1032"/>
      <c r="H35" s="1032"/>
      <c r="I35" s="1032"/>
      <c r="J35" s="1012"/>
      <c r="K35" s="312"/>
      <c r="L35" s="312"/>
    </row>
    <row r="36" spans="1:12" ht="24" customHeight="1">
      <c r="A36" s="1012"/>
      <c r="B36" s="1010"/>
      <c r="C36" s="1013"/>
      <c r="D36" s="1021"/>
      <c r="E36" s="1021"/>
      <c r="F36" s="1033"/>
      <c r="G36" s="1033"/>
      <c r="H36" s="1033"/>
      <c r="I36" s="1033"/>
      <c r="J36" s="1012"/>
      <c r="K36" s="312"/>
      <c r="L36" s="312"/>
    </row>
    <row r="37" spans="1:12" ht="18.75" customHeight="1">
      <c r="A37" s="1012">
        <v>7</v>
      </c>
      <c r="B37" s="1010"/>
      <c r="C37" s="1018" t="str">
        <f>'入力表(工事・業務）'!B16</f>
        <v>完成年月日</v>
      </c>
      <c r="D37" s="1012"/>
      <c r="F37" s="1034" t="str">
        <f>'入力表(工事・業務）'!E16</f>
        <v>令和８年３月31日</v>
      </c>
      <c r="G37" s="1034"/>
      <c r="H37" s="1034"/>
      <c r="I37" s="1034"/>
      <c r="J37" s="1012"/>
      <c r="K37" s="312"/>
      <c r="L37" s="312"/>
    </row>
    <row r="38" spans="1:12" ht="18.75" customHeight="1">
      <c r="A38" s="312"/>
      <c r="B38" s="312"/>
      <c r="C38" s="312"/>
      <c r="D38" s="1022"/>
      <c r="E38" s="1022"/>
      <c r="F38" s="1022"/>
      <c r="G38" s="1022"/>
      <c r="H38" s="1022"/>
      <c r="I38" s="1022"/>
      <c r="J38" s="1022"/>
      <c r="K38" s="312"/>
      <c r="L38" s="312"/>
    </row>
  </sheetData>
  <mergeCells count="30">
    <mergeCell ref="J3:L3"/>
    <mergeCell ref="A5:C5"/>
    <mergeCell ref="D5:E5"/>
    <mergeCell ref="I7:L7"/>
    <mergeCell ref="I8:L8"/>
    <mergeCell ref="I9:K9"/>
    <mergeCell ref="E11:I11"/>
    <mergeCell ref="E13:I13"/>
    <mergeCell ref="A17:J17"/>
    <mergeCell ref="E18:J18"/>
    <mergeCell ref="C19:D19"/>
    <mergeCell ref="E19:J19"/>
    <mergeCell ref="C21:D21"/>
    <mergeCell ref="F21:H21"/>
    <mergeCell ref="I21:J21"/>
    <mergeCell ref="F23:H23"/>
    <mergeCell ref="E25:H25"/>
    <mergeCell ref="C28:D28"/>
    <mergeCell ref="F28:G28"/>
    <mergeCell ref="C29:D29"/>
    <mergeCell ref="F29:G29"/>
    <mergeCell ref="C30:D30"/>
    <mergeCell ref="F30:G30"/>
    <mergeCell ref="C31:D31"/>
    <mergeCell ref="F31:G31"/>
    <mergeCell ref="C32:D32"/>
    <mergeCell ref="F32:G32"/>
    <mergeCell ref="F34:I34"/>
    <mergeCell ref="F35:I35"/>
    <mergeCell ref="F37:I37"/>
  </mergeCells>
  <phoneticPr fontId="5" type="Hiragana"/>
  <dataValidations count="4">
    <dataValidation type="list" allowBlank="1" showDropDown="0" showInputMessage="1" showErrorMessage="1" sqref="E30:E32">
      <formula1>"　,\"</formula1>
    </dataValidation>
    <dataValidation type="list" allowBlank="1" showDropDown="0" showInputMessage="1" showErrorMessage="1" sqref="C32:D32">
      <formula1>"　,第３回部金"</formula1>
    </dataValidation>
    <dataValidation type="list" allowBlank="1" showDropDown="0" showInputMessage="1" showErrorMessage="1" sqref="C31:D31">
      <formula1>"　,第２回部金"</formula1>
    </dataValidation>
    <dataValidation type="list" allowBlank="1" showDropDown="0" showInputMessage="1" showErrorMessage="1" sqref="C30:D30">
      <formula1>"　,第１回部金"</formula1>
    </dataValidation>
  </dataValidations>
  <hyperlinks>
    <hyperlink ref="N5" location="'入力表(工事・業務）'!A1"/>
  </hyperlinks>
  <pageMargins left="0.905555555555556" right="0.27569444444444402" top="0.78749999999999998" bottom="0.98402777777777795" header="0.511811023622047" footer="0.511811023622047"/>
  <pageSetup paperSize="9" scale="92" fitToWidth="1" fitToHeight="1" orientation="portrait" usePrinterDefaults="1" horizontalDpi="300" verticalDpi="300" r:id="rId1"/>
</worksheet>
</file>

<file path=xl/worksheets/sheet27.xml><?xml version="1.0" encoding="utf-8"?>
<worksheet xmlns="http://schemas.openxmlformats.org/spreadsheetml/2006/main" xmlns:r="http://schemas.openxmlformats.org/officeDocument/2006/relationships" xmlns:mc="http://schemas.openxmlformats.org/markup-compatibility/2006">
  <sheetPr>
    <tabColor rgb="FFFF0000"/>
  </sheetPr>
  <dimension ref="A1"/>
  <sheetViews>
    <sheetView view="pageBreakPreview" zoomScale="110" zoomScaleSheetLayoutView="110" workbookViewId="0">
      <selection activeCell="P35" sqref="P35"/>
    </sheetView>
  </sheetViews>
  <sheetFormatPr defaultColWidth="8.546875" defaultRowHeight="13.5"/>
  <sheetData/>
  <phoneticPr fontId="5" type="Hiragana"/>
  <pageMargins left="0.7" right="0.7" top="0.75" bottom="0.75" header="0.511811023622047" footer="0.511811023622047"/>
  <pageSetup paperSize="9" fitToWidth="1" fitToHeight="1" orientation="portrait" usePrinterDefaults="1" horizontalDpi="300" verticalDpi="300" r:id="rId1"/>
</worksheet>
</file>

<file path=xl/worksheets/sheet28.xml><?xml version="1.0" encoding="utf-8"?>
<worksheet xmlns="http://schemas.openxmlformats.org/spreadsheetml/2006/main" xmlns:r="http://schemas.openxmlformats.org/officeDocument/2006/relationships" xmlns:mc="http://schemas.openxmlformats.org/markup-compatibility/2006">
  <sheetPr>
    <tabColor rgb="FF3366FF"/>
  </sheetPr>
  <dimension ref="A1:Q52"/>
  <sheetViews>
    <sheetView view="pageBreakPreview" topLeftCell="A3" zoomScale="110" zoomScaleNormal="55" zoomScaleSheetLayoutView="110" workbookViewId="0">
      <selection activeCell="I8" sqref="I8"/>
    </sheetView>
  </sheetViews>
  <sheetFormatPr defaultColWidth="9.62890625" defaultRowHeight="24"/>
  <cols>
    <col min="1" max="1" width="7.12890625" style="175" customWidth="1"/>
    <col min="2" max="2" width="16.62890625" style="175" customWidth="1"/>
    <col min="3" max="3" width="7.62890625" style="175" customWidth="1"/>
    <col min="4" max="4" width="9.62890625" style="175"/>
    <col min="5" max="5" width="5.62890625" style="175" customWidth="1"/>
    <col min="6" max="6" width="11.62890625" style="175" customWidth="1"/>
    <col min="7" max="7" width="16.12890625" style="175" customWidth="1"/>
    <col min="8" max="8" width="15.62890625" style="175" customWidth="1"/>
    <col min="9" max="9" width="2.8671875" style="175" customWidth="1"/>
    <col min="10" max="10" width="7" style="175" customWidth="1"/>
    <col min="11" max="11" width="23.3671875" style="175" customWidth="1"/>
    <col min="12" max="12" width="18.12890625" style="175" customWidth="1"/>
    <col min="13" max="13" width="6.62890625" style="175" customWidth="1"/>
    <col min="14" max="14" width="8" style="175" customWidth="1"/>
    <col min="15" max="15" width="2.12890625" style="175" customWidth="1"/>
    <col min="16" max="16" width="23.8671875" style="175" customWidth="1"/>
    <col min="17" max="17" width="11.8671875" style="175" customWidth="1"/>
    <col min="18" max="18" width="4.8671875" style="175" customWidth="1"/>
    <col min="19" max="16384" width="9.62890625" style="175"/>
  </cols>
  <sheetData>
    <row r="1" spans="1:17" s="1040" customFormat="1" ht="24" hidden="1" customHeight="1">
      <c r="B1" s="1048" t="s">
        <v>220</v>
      </c>
      <c r="C1" s="1052"/>
      <c r="D1" s="1052"/>
      <c r="E1" s="1052"/>
      <c r="F1" s="1052"/>
    </row>
    <row r="2" spans="1:17" s="1040" customFormat="1" ht="24" hidden="1" customHeight="1"/>
    <row r="3" spans="1:17" ht="14.25" customHeight="1">
      <c r="A3" s="1044" t="s">
        <v>233</v>
      </c>
      <c r="B3" s="1044"/>
      <c r="C3" s="1044"/>
      <c r="D3" s="959"/>
      <c r="E3" s="959"/>
      <c r="F3" s="959"/>
      <c r="G3" s="959"/>
      <c r="H3" s="959"/>
      <c r="I3" s="959"/>
      <c r="K3" s="1069"/>
      <c r="L3" s="1069"/>
    </row>
    <row r="4" spans="1:17" ht="31.5" customHeight="1">
      <c r="A4" s="959"/>
      <c r="B4" s="959"/>
      <c r="C4" s="741"/>
      <c r="D4" s="959"/>
      <c r="E4" s="959"/>
      <c r="F4" s="1057"/>
      <c r="G4" s="1058" t="e">
        <f>IF(D1="",IF(#REF!="","平成　　　年　　　月　　　日",#REF!),D1)</f>
        <v>#REF!</v>
      </c>
      <c r="H4" s="1058"/>
      <c r="I4" s="1058"/>
      <c r="K4" s="1070"/>
      <c r="L4" s="1070"/>
      <c r="M4" s="1072"/>
      <c r="N4" s="1070"/>
      <c r="O4" s="1070"/>
      <c r="P4" s="1070"/>
      <c r="Q4" s="1070"/>
    </row>
    <row r="5" spans="1:17" ht="31.5" customHeight="1">
      <c r="A5" s="1045"/>
      <c r="B5" s="284" t="str">
        <f>"　監督員　　　"&amp;IF('入力表(工事・業務）'!J6="","",'入力表(工事・業務）'!J6)</f>
        <v>　監督員　　　魚津　一郎</v>
      </c>
      <c r="C5" s="284"/>
      <c r="D5" s="284"/>
      <c r="E5" s="284" t="s">
        <v>196</v>
      </c>
      <c r="F5" s="959"/>
      <c r="G5" s="959"/>
      <c r="H5" s="959"/>
      <c r="I5" s="959"/>
      <c r="K5" s="1070"/>
      <c r="L5" s="1070"/>
      <c r="M5" s="1072"/>
      <c r="N5" s="1070"/>
      <c r="O5" s="1070"/>
      <c r="P5" s="1070"/>
      <c r="Q5" s="1070"/>
    </row>
    <row r="6" spans="1:17" ht="24" customHeight="1">
      <c r="A6" s="959"/>
      <c r="B6" s="959"/>
      <c r="C6" s="959"/>
      <c r="D6" s="1056"/>
      <c r="E6" s="284"/>
      <c r="F6" s="1056"/>
      <c r="G6" s="1056"/>
      <c r="H6" s="1056"/>
      <c r="I6" s="1056"/>
      <c r="K6" s="1070"/>
      <c r="L6" s="1070"/>
      <c r="M6" s="1072"/>
      <c r="N6" s="1070"/>
      <c r="O6" s="1070"/>
      <c r="P6" s="1070"/>
      <c r="Q6" s="1070"/>
    </row>
    <row r="7" spans="1:17" ht="31.5" customHeight="1">
      <c r="A7" s="959"/>
      <c r="B7" s="959"/>
      <c r="C7" s="959"/>
      <c r="D7" s="284"/>
      <c r="E7" s="284"/>
      <c r="F7" s="1056"/>
      <c r="G7" s="1059" t="s">
        <v>488</v>
      </c>
      <c r="H7" s="1062" t="str">
        <f>'入力表(工事・業務）'!J10</f>
        <v>北津　二郎</v>
      </c>
      <c r="I7" s="1056"/>
      <c r="J7" s="1066"/>
      <c r="K7" s="1070"/>
      <c r="L7" s="1070"/>
      <c r="M7" s="1072"/>
      <c r="N7" s="1070"/>
      <c r="O7" s="1070"/>
      <c r="P7" s="1070"/>
      <c r="Q7" s="1070"/>
    </row>
    <row r="8" spans="1:17" ht="24" customHeight="1">
      <c r="A8" s="959"/>
      <c r="B8" s="959"/>
      <c r="C8" s="959"/>
      <c r="D8" s="284"/>
      <c r="E8" s="284"/>
      <c r="F8" s="1056"/>
      <c r="G8" s="1056"/>
      <c r="H8" s="1056"/>
      <c r="I8" s="1056"/>
      <c r="J8" s="1066"/>
      <c r="K8" s="1070"/>
      <c r="L8" s="448" t="s">
        <v>198</v>
      </c>
      <c r="M8" s="1072"/>
      <c r="N8" s="1070"/>
      <c r="O8" s="1070"/>
      <c r="P8" s="1070"/>
      <c r="Q8" s="1070"/>
    </row>
    <row r="9" spans="1:17" ht="51.75" customHeight="1">
      <c r="A9" s="1046" t="s">
        <v>580</v>
      </c>
      <c r="B9" s="1046"/>
      <c r="C9" s="1046"/>
      <c r="D9" s="1046"/>
      <c r="E9" s="1046"/>
      <c r="F9" s="1046"/>
      <c r="G9" s="1046"/>
      <c r="H9" s="1046"/>
      <c r="I9" s="1046"/>
      <c r="J9" s="1066"/>
      <c r="K9" s="1070"/>
      <c r="L9" s="1070"/>
      <c r="M9" s="1072"/>
      <c r="N9" s="1070"/>
      <c r="O9" s="1070"/>
      <c r="P9" s="1070"/>
      <c r="Q9" s="1070"/>
    </row>
    <row r="10" spans="1:17" s="1041" customFormat="1" ht="40.5" customHeight="1">
      <c r="A10" s="195" t="s">
        <v>481</v>
      </c>
      <c r="B10" s="195"/>
      <c r="C10" s="195"/>
      <c r="D10" s="195"/>
      <c r="E10" s="195"/>
      <c r="F10" s="195"/>
      <c r="G10" s="195"/>
      <c r="H10" s="195"/>
      <c r="I10" s="959"/>
      <c r="J10" s="1067"/>
      <c r="K10" s="446"/>
      <c r="L10" s="446"/>
      <c r="M10" s="860"/>
      <c r="N10" s="446"/>
      <c r="O10" s="446"/>
      <c r="P10" s="446"/>
      <c r="Q10" s="446"/>
    </row>
    <row r="11" spans="1:17" s="1041" customFormat="1" ht="45.75" customHeight="1">
      <c r="A11" s="958" t="s">
        <v>200</v>
      </c>
      <c r="B11" s="958"/>
      <c r="C11" s="958"/>
      <c r="D11" s="958"/>
      <c r="E11" s="958"/>
      <c r="F11" s="958"/>
      <c r="G11" s="958"/>
      <c r="H11" s="958"/>
      <c r="I11" s="958"/>
      <c r="J11" s="1067"/>
      <c r="K11" s="446"/>
      <c r="L11" s="446"/>
      <c r="M11" s="860"/>
      <c r="N11" s="446"/>
      <c r="O11" s="446"/>
      <c r="P11" s="446"/>
      <c r="Q11" s="446"/>
    </row>
    <row r="12" spans="1:17" s="1041" customFormat="1" ht="31.5" customHeight="1">
      <c r="A12" s="958"/>
      <c r="B12" s="1047"/>
      <c r="C12" s="959"/>
      <c r="D12" s="195" t="str">
        <f>'入力表(工事・業務）'!E6</f>
        <v>魚津市庁舎整備事業</v>
      </c>
      <c r="E12" s="195"/>
      <c r="F12" s="195"/>
      <c r="G12" s="195"/>
      <c r="H12" s="195"/>
      <c r="I12" s="195"/>
      <c r="J12" s="1067"/>
      <c r="K12" s="446"/>
      <c r="L12" s="446"/>
      <c r="M12" s="860"/>
      <c r="N12" s="446"/>
      <c r="O12" s="446"/>
      <c r="P12" s="446"/>
      <c r="Q12" s="446"/>
    </row>
    <row r="13" spans="1:17" s="1041" customFormat="1" ht="21" customHeight="1">
      <c r="A13" s="958">
        <v>1</v>
      </c>
      <c r="B13" s="1047" t="s">
        <v>245</v>
      </c>
      <c r="C13" s="959"/>
      <c r="D13" s="1047" t="str">
        <f>'入力表(工事・業務）'!E7</f>
        <v>○○○○○○○○工事</v>
      </c>
      <c r="E13" s="1047"/>
      <c r="F13" s="1047"/>
      <c r="G13" s="1047"/>
      <c r="H13" s="1047"/>
      <c r="I13" s="1047"/>
      <c r="J13" s="1067"/>
      <c r="K13" s="446"/>
      <c r="L13" s="446"/>
      <c r="M13" s="860"/>
      <c r="N13" s="446"/>
      <c r="O13" s="446"/>
      <c r="P13" s="446"/>
      <c r="Q13" s="446"/>
    </row>
    <row r="14" spans="1:17" s="1042" customFormat="1" ht="40.5" customHeight="1">
      <c r="A14" s="282">
        <v>2</v>
      </c>
      <c r="B14" s="195" t="s">
        <v>380</v>
      </c>
      <c r="C14" s="282" t="s">
        <v>201</v>
      </c>
      <c r="D14" s="282"/>
      <c r="E14" s="282" t="str">
        <f>'入力表(工事・業務）'!E8</f>
        <v>○○○○○</v>
      </c>
      <c r="F14" s="282"/>
      <c r="G14" s="282" t="s">
        <v>202</v>
      </c>
      <c r="H14" s="282"/>
      <c r="I14" s="282"/>
      <c r="J14" s="1068"/>
      <c r="K14" s="1071"/>
      <c r="L14" s="1071"/>
      <c r="M14" s="1073"/>
      <c r="N14" s="1071"/>
      <c r="O14" s="1071"/>
      <c r="P14" s="1071"/>
      <c r="Q14" s="1071"/>
    </row>
    <row r="15" spans="1:17" s="1042" customFormat="1" ht="47.25" customHeight="1">
      <c r="A15" s="282">
        <v>3</v>
      </c>
      <c r="B15" s="195" t="s">
        <v>581</v>
      </c>
      <c r="C15" s="282"/>
      <c r="D15" s="282"/>
      <c r="E15" s="282"/>
      <c r="F15" s="282"/>
      <c r="G15" s="282"/>
      <c r="H15" s="282"/>
      <c r="I15" s="282"/>
      <c r="J15" s="1068"/>
      <c r="K15" s="1071"/>
      <c r="L15" s="1071"/>
      <c r="M15" s="1073"/>
      <c r="N15" s="1071"/>
      <c r="O15" s="1071"/>
      <c r="P15" s="1071"/>
      <c r="Q15" s="1071"/>
    </row>
    <row r="16" spans="1:17" s="1043" customFormat="1" ht="24" customHeight="1">
      <c r="A16" s="958"/>
      <c r="B16" s="1049" t="s">
        <v>411</v>
      </c>
      <c r="C16" s="1053" t="s">
        <v>582</v>
      </c>
      <c r="D16" s="1053"/>
      <c r="E16" s="1053" t="s">
        <v>583</v>
      </c>
      <c r="F16" s="1053"/>
      <c r="G16" s="1053" t="s">
        <v>584</v>
      </c>
      <c r="H16" s="1063" t="s">
        <v>271</v>
      </c>
      <c r="I16" s="958"/>
      <c r="J16" s="1043"/>
      <c r="K16" s="860"/>
      <c r="L16" s="860"/>
      <c r="M16" s="860"/>
      <c r="N16" s="860"/>
      <c r="O16" s="860"/>
      <c r="P16" s="860"/>
      <c r="Q16" s="860"/>
    </row>
    <row r="17" spans="1:17" s="1041" customFormat="1" ht="36" customHeight="1">
      <c r="A17" s="959"/>
      <c r="B17" s="1050"/>
      <c r="C17" s="1054"/>
      <c r="D17" s="1054"/>
      <c r="E17" s="1054"/>
      <c r="F17" s="1054"/>
      <c r="G17" s="1060"/>
      <c r="H17" s="1064"/>
      <c r="I17" s="417"/>
      <c r="K17" s="446"/>
      <c r="L17" s="446"/>
      <c r="M17" s="860"/>
      <c r="N17" s="446"/>
      <c r="O17" s="446"/>
      <c r="P17" s="446"/>
      <c r="Q17" s="446"/>
    </row>
    <row r="18" spans="1:17" s="1041" customFormat="1" ht="36" customHeight="1">
      <c r="A18" s="959"/>
      <c r="B18" s="1050"/>
      <c r="C18" s="1054"/>
      <c r="D18" s="1054"/>
      <c r="E18" s="1054"/>
      <c r="F18" s="1054"/>
      <c r="G18" s="1060"/>
      <c r="H18" s="1064"/>
      <c r="I18" s="417"/>
      <c r="K18" s="446"/>
      <c r="L18" s="446"/>
      <c r="M18" s="860"/>
      <c r="N18" s="446"/>
      <c r="O18" s="446"/>
      <c r="P18" s="446"/>
      <c r="Q18" s="446"/>
    </row>
    <row r="19" spans="1:17" s="1041" customFormat="1" ht="36" customHeight="1">
      <c r="A19" s="959"/>
      <c r="B19" s="1050"/>
      <c r="C19" s="1054"/>
      <c r="D19" s="1054"/>
      <c r="E19" s="1054"/>
      <c r="F19" s="1054"/>
      <c r="G19" s="1060"/>
      <c r="H19" s="1064"/>
      <c r="I19" s="417"/>
      <c r="K19" s="446"/>
      <c r="L19" s="446"/>
      <c r="M19" s="860"/>
      <c r="N19" s="446"/>
      <c r="O19" s="446"/>
      <c r="P19" s="446"/>
      <c r="Q19" s="446"/>
    </row>
    <row r="20" spans="1:17" s="1041" customFormat="1" ht="36" customHeight="1">
      <c r="A20" s="959"/>
      <c r="B20" s="1050"/>
      <c r="C20" s="1054"/>
      <c r="D20" s="1054"/>
      <c r="E20" s="1054"/>
      <c r="F20" s="1054"/>
      <c r="G20" s="1060"/>
      <c r="H20" s="1064"/>
      <c r="I20" s="417"/>
      <c r="K20" s="446"/>
      <c r="L20" s="446"/>
      <c r="M20" s="860"/>
      <c r="N20" s="446"/>
      <c r="O20" s="446"/>
      <c r="P20" s="446"/>
      <c r="Q20" s="446"/>
    </row>
    <row r="21" spans="1:17" s="1041" customFormat="1" ht="36" customHeight="1">
      <c r="A21" s="959"/>
      <c r="B21" s="1050"/>
      <c r="C21" s="1054"/>
      <c r="D21" s="1054"/>
      <c r="E21" s="1054"/>
      <c r="F21" s="1054"/>
      <c r="G21" s="1060"/>
      <c r="H21" s="1064"/>
      <c r="I21" s="417"/>
      <c r="K21" s="446"/>
      <c r="L21" s="446"/>
      <c r="M21" s="860"/>
      <c r="N21" s="446"/>
      <c r="O21" s="446"/>
      <c r="P21" s="446"/>
      <c r="Q21" s="446"/>
    </row>
    <row r="22" spans="1:17" s="1041" customFormat="1" ht="36" customHeight="1">
      <c r="A22" s="959"/>
      <c r="B22" s="1050"/>
      <c r="C22" s="1054"/>
      <c r="D22" s="1054"/>
      <c r="E22" s="1054"/>
      <c r="F22" s="1054"/>
      <c r="G22" s="1060"/>
      <c r="H22" s="1064"/>
      <c r="I22" s="959"/>
    </row>
    <row r="23" spans="1:17" s="1041" customFormat="1" ht="36" customHeight="1">
      <c r="A23" s="959"/>
      <c r="B23" s="1050"/>
      <c r="C23" s="1054"/>
      <c r="D23" s="1054"/>
      <c r="E23" s="1054"/>
      <c r="F23" s="1054"/>
      <c r="G23" s="1060"/>
      <c r="H23" s="1064"/>
      <c r="I23" s="959"/>
    </row>
    <row r="24" spans="1:17" s="1041" customFormat="1" ht="36" customHeight="1">
      <c r="A24" s="959"/>
      <c r="B24" s="1050"/>
      <c r="C24" s="1054"/>
      <c r="D24" s="1054"/>
      <c r="E24" s="1054"/>
      <c r="F24" s="1054"/>
      <c r="G24" s="1060"/>
      <c r="H24" s="1064"/>
      <c r="I24" s="959"/>
    </row>
    <row r="25" spans="1:17" s="1041" customFormat="1" ht="36" customHeight="1">
      <c r="A25" s="959"/>
      <c r="B25" s="1050"/>
      <c r="C25" s="1054"/>
      <c r="D25" s="1054"/>
      <c r="E25" s="1054"/>
      <c r="F25" s="1054"/>
      <c r="G25" s="1060"/>
      <c r="H25" s="1064"/>
      <c r="I25" s="959"/>
    </row>
    <row r="26" spans="1:17" s="1041" customFormat="1" ht="36" customHeight="1">
      <c r="A26" s="959"/>
      <c r="B26" s="1050"/>
      <c r="C26" s="1054"/>
      <c r="D26" s="1054"/>
      <c r="E26" s="1054"/>
      <c r="F26" s="1054"/>
      <c r="G26" s="1060"/>
      <c r="H26" s="1064"/>
      <c r="I26" s="959"/>
    </row>
    <row r="27" spans="1:17" s="1041" customFormat="1" ht="36" customHeight="1">
      <c r="A27" s="959"/>
      <c r="B27" s="1051"/>
      <c r="C27" s="1055"/>
      <c r="D27" s="1055"/>
      <c r="E27" s="1055"/>
      <c r="F27" s="1055"/>
      <c r="G27" s="1061"/>
      <c r="H27" s="1065"/>
      <c r="I27" s="959"/>
    </row>
    <row r="28" spans="1:17" s="1041" customFormat="1" ht="14.25" customHeight="1">
      <c r="A28" s="959"/>
      <c r="B28" s="959"/>
      <c r="C28" s="959"/>
      <c r="D28" s="959"/>
      <c r="E28" s="959"/>
      <c r="F28" s="959"/>
      <c r="G28" s="959"/>
      <c r="H28" s="959"/>
      <c r="I28" s="959"/>
    </row>
    <row r="29" spans="1:17" s="1041" customFormat="1" ht="14.25" customHeight="1">
      <c r="A29" s="1047" t="s">
        <v>532</v>
      </c>
      <c r="B29" s="1047"/>
      <c r="C29" s="1047"/>
      <c r="D29" s="959"/>
      <c r="E29" s="959"/>
      <c r="F29" s="959"/>
      <c r="G29" s="959"/>
      <c r="H29" s="959"/>
      <c r="I29" s="959"/>
    </row>
    <row r="30" spans="1:17" s="1041" customFormat="1" ht="14.25" customHeight="1">
      <c r="A30" s="1047"/>
      <c r="B30" s="1047"/>
      <c r="C30" s="1047"/>
      <c r="D30" s="959"/>
      <c r="E30" s="959"/>
      <c r="F30" s="959"/>
      <c r="G30" s="959"/>
      <c r="H30" s="959"/>
      <c r="I30" s="959"/>
    </row>
    <row r="31" spans="1:17" s="1041" customFormat="1" ht="36" customHeight="1">
      <c r="A31" s="958"/>
      <c r="B31" s="1049" t="s">
        <v>411</v>
      </c>
      <c r="C31" s="1053" t="s">
        <v>582</v>
      </c>
      <c r="D31" s="1053"/>
      <c r="E31" s="1053" t="s">
        <v>583</v>
      </c>
      <c r="F31" s="1053"/>
      <c r="G31" s="1053" t="s">
        <v>584</v>
      </c>
      <c r="H31" s="1063" t="s">
        <v>271</v>
      </c>
      <c r="I31" s="958"/>
    </row>
    <row r="32" spans="1:17" s="1041" customFormat="1" ht="36" customHeight="1">
      <c r="A32" s="959"/>
      <c r="B32" s="1050"/>
      <c r="C32" s="1054"/>
      <c r="D32" s="1054"/>
      <c r="E32" s="1054"/>
      <c r="F32" s="1054"/>
      <c r="G32" s="1060"/>
      <c r="H32" s="1064"/>
      <c r="I32" s="417"/>
    </row>
    <row r="33" spans="1:9" s="1041" customFormat="1" ht="36" customHeight="1">
      <c r="A33" s="959"/>
      <c r="B33" s="1050"/>
      <c r="C33" s="1054"/>
      <c r="D33" s="1054"/>
      <c r="E33" s="1054"/>
      <c r="F33" s="1054"/>
      <c r="G33" s="1060"/>
      <c r="H33" s="1064"/>
      <c r="I33" s="417"/>
    </row>
    <row r="34" spans="1:9" s="1041" customFormat="1" ht="36" customHeight="1">
      <c r="A34" s="959"/>
      <c r="B34" s="1050"/>
      <c r="C34" s="1054"/>
      <c r="D34" s="1054"/>
      <c r="E34" s="1054"/>
      <c r="F34" s="1054"/>
      <c r="G34" s="1060"/>
      <c r="H34" s="1064"/>
      <c r="I34" s="417"/>
    </row>
    <row r="35" spans="1:9" s="1041" customFormat="1" ht="36" customHeight="1">
      <c r="A35" s="959"/>
      <c r="B35" s="1050"/>
      <c r="C35" s="1054"/>
      <c r="D35" s="1054"/>
      <c r="E35" s="1054"/>
      <c r="F35" s="1054"/>
      <c r="G35" s="1060"/>
      <c r="H35" s="1064"/>
      <c r="I35" s="417"/>
    </row>
    <row r="36" spans="1:9" s="1041" customFormat="1" ht="36" customHeight="1">
      <c r="A36" s="959"/>
      <c r="B36" s="1050"/>
      <c r="C36" s="1054"/>
      <c r="D36" s="1054"/>
      <c r="E36" s="1054"/>
      <c r="F36" s="1054"/>
      <c r="G36" s="1060"/>
      <c r="H36" s="1064"/>
      <c r="I36" s="417"/>
    </row>
    <row r="37" spans="1:9" s="1041" customFormat="1" ht="36" customHeight="1">
      <c r="A37" s="959"/>
      <c r="B37" s="1050"/>
      <c r="C37" s="1054"/>
      <c r="D37" s="1054"/>
      <c r="E37" s="1054"/>
      <c r="F37" s="1054"/>
      <c r="G37" s="1060"/>
      <c r="H37" s="1064"/>
      <c r="I37" s="417"/>
    </row>
    <row r="38" spans="1:9" s="1041" customFormat="1" ht="36" customHeight="1">
      <c r="A38" s="959"/>
      <c r="B38" s="1050"/>
      <c r="C38" s="1054"/>
      <c r="D38" s="1054"/>
      <c r="E38" s="1054"/>
      <c r="F38" s="1054"/>
      <c r="G38" s="1060"/>
      <c r="H38" s="1064"/>
      <c r="I38" s="417"/>
    </row>
    <row r="39" spans="1:9" s="1041" customFormat="1" ht="36" customHeight="1">
      <c r="A39" s="959"/>
      <c r="B39" s="1050"/>
      <c r="C39" s="1054"/>
      <c r="D39" s="1054"/>
      <c r="E39" s="1054"/>
      <c r="F39" s="1054"/>
      <c r="G39" s="1060"/>
      <c r="H39" s="1064"/>
      <c r="I39" s="417"/>
    </row>
    <row r="40" spans="1:9" s="1041" customFormat="1" ht="36" customHeight="1">
      <c r="A40" s="959"/>
      <c r="B40" s="1050"/>
      <c r="C40" s="1054"/>
      <c r="D40" s="1054"/>
      <c r="E40" s="1054"/>
      <c r="F40" s="1054"/>
      <c r="G40" s="1060"/>
      <c r="H40" s="1064"/>
      <c r="I40" s="417"/>
    </row>
    <row r="41" spans="1:9" s="1041" customFormat="1" ht="36" customHeight="1">
      <c r="A41" s="959"/>
      <c r="B41" s="1050"/>
      <c r="C41" s="1054"/>
      <c r="D41" s="1054"/>
      <c r="E41" s="1054"/>
      <c r="F41" s="1054"/>
      <c r="G41" s="1060"/>
      <c r="H41" s="1064"/>
      <c r="I41" s="417"/>
    </row>
    <row r="42" spans="1:9" s="1041" customFormat="1" ht="36" customHeight="1">
      <c r="A42" s="959"/>
      <c r="B42" s="1050"/>
      <c r="C42" s="1054"/>
      <c r="D42" s="1054"/>
      <c r="E42" s="1054"/>
      <c r="F42" s="1054"/>
      <c r="G42" s="1060"/>
      <c r="H42" s="1064"/>
      <c r="I42" s="417"/>
    </row>
    <row r="43" spans="1:9" s="1041" customFormat="1" ht="36" customHeight="1">
      <c r="A43" s="959"/>
      <c r="B43" s="1050"/>
      <c r="C43" s="1054"/>
      <c r="D43" s="1054"/>
      <c r="E43" s="1054"/>
      <c r="F43" s="1054"/>
      <c r="G43" s="1060"/>
      <c r="H43" s="1064"/>
      <c r="I43" s="417"/>
    </row>
    <row r="44" spans="1:9" s="1041" customFormat="1" ht="36" customHeight="1">
      <c r="A44" s="959"/>
      <c r="B44" s="1050"/>
      <c r="C44" s="1054"/>
      <c r="D44" s="1054"/>
      <c r="E44" s="1054"/>
      <c r="F44" s="1054"/>
      <c r="G44" s="1060"/>
      <c r="H44" s="1064"/>
      <c r="I44" s="417"/>
    </row>
    <row r="45" spans="1:9" s="1041" customFormat="1" ht="36" customHeight="1">
      <c r="A45" s="959"/>
      <c r="B45" s="1050"/>
      <c r="C45" s="1054"/>
      <c r="D45" s="1054"/>
      <c r="E45" s="1054"/>
      <c r="F45" s="1054"/>
      <c r="G45" s="1060"/>
      <c r="H45" s="1064"/>
      <c r="I45" s="417"/>
    </row>
    <row r="46" spans="1:9" s="1041" customFormat="1" ht="36" customHeight="1">
      <c r="A46" s="959"/>
      <c r="B46" s="1050"/>
      <c r="C46" s="1054"/>
      <c r="D46" s="1054"/>
      <c r="E46" s="1054"/>
      <c r="F46" s="1054"/>
      <c r="G46" s="1060"/>
      <c r="H46" s="1064"/>
      <c r="I46" s="417"/>
    </row>
    <row r="47" spans="1:9" s="1041" customFormat="1" ht="36" customHeight="1">
      <c r="A47" s="959"/>
      <c r="B47" s="1050"/>
      <c r="C47" s="1054"/>
      <c r="D47" s="1054"/>
      <c r="E47" s="1054"/>
      <c r="F47" s="1054"/>
      <c r="G47" s="1060"/>
      <c r="H47" s="1064"/>
      <c r="I47" s="417"/>
    </row>
    <row r="48" spans="1:9" s="1041" customFormat="1" ht="36" customHeight="1">
      <c r="A48" s="959"/>
      <c r="B48" s="1050"/>
      <c r="C48" s="1054"/>
      <c r="D48" s="1054"/>
      <c r="E48" s="1054"/>
      <c r="F48" s="1054"/>
      <c r="G48" s="1060"/>
      <c r="H48" s="1064"/>
      <c r="I48" s="959"/>
    </row>
    <row r="49" spans="1:9" s="1041" customFormat="1" ht="36" customHeight="1">
      <c r="A49" s="959"/>
      <c r="B49" s="1050"/>
      <c r="C49" s="1054"/>
      <c r="D49" s="1054"/>
      <c r="E49" s="1054"/>
      <c r="F49" s="1054"/>
      <c r="G49" s="1060"/>
      <c r="H49" s="1064"/>
      <c r="I49" s="959"/>
    </row>
    <row r="50" spans="1:9" s="1041" customFormat="1" ht="36" customHeight="1">
      <c r="A50" s="959"/>
      <c r="B50" s="1050"/>
      <c r="C50" s="1054"/>
      <c r="D50" s="1054"/>
      <c r="E50" s="1054"/>
      <c r="F50" s="1054"/>
      <c r="G50" s="1060"/>
      <c r="H50" s="1064"/>
      <c r="I50" s="959"/>
    </row>
    <row r="51" spans="1:9" s="1041" customFormat="1" ht="36" customHeight="1">
      <c r="A51" s="959"/>
      <c r="B51" s="1050"/>
      <c r="C51" s="1054"/>
      <c r="D51" s="1054"/>
      <c r="E51" s="1054"/>
      <c r="F51" s="1054"/>
      <c r="G51" s="1060"/>
      <c r="H51" s="1064"/>
      <c r="I51" s="959"/>
    </row>
    <row r="52" spans="1:9" s="1041" customFormat="1" ht="36" customHeight="1">
      <c r="A52" s="959"/>
      <c r="B52" s="1051"/>
      <c r="C52" s="1055"/>
      <c r="D52" s="1055"/>
      <c r="E52" s="1055"/>
      <c r="F52" s="1055"/>
      <c r="G52" s="1061"/>
      <c r="H52" s="1065"/>
      <c r="I52" s="959"/>
    </row>
    <row r="53" spans="1:9" ht="36" customHeight="1"/>
    <row r="54" spans="1:9" ht="36" customHeight="1"/>
    <row r="55" spans="1:9" ht="36" customHeight="1"/>
    <row r="56" spans="1:9" ht="36" customHeight="1"/>
    <row r="57" spans="1:9" ht="36" customHeight="1"/>
    <row r="58" spans="1:9" ht="36" customHeight="1"/>
    <row r="59" spans="1:9" ht="36" customHeight="1"/>
    <row r="60" spans="1:9" ht="36" customHeight="1"/>
    <row r="61" spans="1:9" ht="36" customHeight="1"/>
    <row r="62" spans="1:9" ht="36" customHeight="1"/>
    <row r="63" spans="1:9" ht="36" customHeight="1"/>
  </sheetData>
  <mergeCells count="92">
    <mergeCell ref="C1:F1"/>
    <mergeCell ref="A3:C3"/>
    <mergeCell ref="G4:I4"/>
    <mergeCell ref="N4:O4"/>
    <mergeCell ref="B5:D5"/>
    <mergeCell ref="N5:O5"/>
    <mergeCell ref="N6:O6"/>
    <mergeCell ref="N7:O7"/>
    <mergeCell ref="N8:O8"/>
    <mergeCell ref="A9:I9"/>
    <mergeCell ref="N9:O9"/>
    <mergeCell ref="A10:H10"/>
    <mergeCell ref="A11:I11"/>
    <mergeCell ref="D12:I12"/>
    <mergeCell ref="D13:I13"/>
    <mergeCell ref="C14:D14"/>
    <mergeCell ref="E14:F14"/>
    <mergeCell ref="C16:D16"/>
    <mergeCell ref="E16:F16"/>
    <mergeCell ref="N16:O16"/>
    <mergeCell ref="C17:D17"/>
    <mergeCell ref="E17:F17"/>
    <mergeCell ref="N17:O17"/>
    <mergeCell ref="C18:D18"/>
    <mergeCell ref="E18:F18"/>
    <mergeCell ref="N18:O18"/>
    <mergeCell ref="C19:D19"/>
    <mergeCell ref="E19:F19"/>
    <mergeCell ref="N19:O19"/>
    <mergeCell ref="C20:D20"/>
    <mergeCell ref="E20:F20"/>
    <mergeCell ref="N20:O20"/>
    <mergeCell ref="C21:D21"/>
    <mergeCell ref="E21:F21"/>
    <mergeCell ref="N21:O21"/>
    <mergeCell ref="C22:D22"/>
    <mergeCell ref="E22:F22"/>
    <mergeCell ref="C23:D23"/>
    <mergeCell ref="E23:F23"/>
    <mergeCell ref="C24:D24"/>
    <mergeCell ref="E24:F24"/>
    <mergeCell ref="C25:D25"/>
    <mergeCell ref="E25:F25"/>
    <mergeCell ref="C26:D26"/>
    <mergeCell ref="E26:F26"/>
    <mergeCell ref="C27:D27"/>
    <mergeCell ref="E27:F27"/>
    <mergeCell ref="A29:C29"/>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 ref="C49:D49"/>
    <mergeCell ref="E49:F49"/>
    <mergeCell ref="C50:D50"/>
    <mergeCell ref="E50:F50"/>
    <mergeCell ref="C51:D51"/>
    <mergeCell ref="E51:F51"/>
    <mergeCell ref="C52:D52"/>
    <mergeCell ref="E52:F52"/>
  </mergeCells>
  <phoneticPr fontId="5" type="Hiragana"/>
  <hyperlinks>
    <hyperlink ref="L8" location="'入力表(工事・業務）'!A1"/>
  </hyperlinks>
  <printOptions horizontalCentered="1" verticalCentered="1"/>
  <pageMargins left="0.78749999999999998" right="0.39374999999999999" top="0.39374999999999999" bottom="0.39374999999999999" header="0.511811023622047" footer="0.511811023622047"/>
  <pageSetup paperSize="9" scale="99" fitToWidth="1" fitToHeight="1" orientation="portrait" usePrinterDefaults="1" horizontalDpi="300" verticalDpi="300" r:id="rId1"/>
  <rowBreaks count="1" manualBreakCount="1">
    <brk id="2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sheetPr>
    <tabColor rgb="FFFF0000"/>
  </sheetPr>
  <dimension ref="A1:CC51"/>
  <sheetViews>
    <sheetView view="pageBreakPreview" zoomScale="110" zoomScaleSheetLayoutView="110" workbookViewId="0">
      <selection sqref="A1:BZ3"/>
    </sheetView>
  </sheetViews>
  <sheetFormatPr defaultColWidth="1.62890625" defaultRowHeight="9"/>
  <cols>
    <col min="1" max="6" width="1.62890625" style="873"/>
    <col min="7" max="7" width="1.8671875" style="873" customWidth="1"/>
    <col min="8" max="8" width="0.5" style="873" customWidth="1"/>
    <col min="9" max="17" width="2" style="873" customWidth="1"/>
    <col min="18" max="18" width="0.75" style="873" customWidth="1"/>
    <col min="19" max="19" width="0.62890625" style="873" customWidth="1"/>
    <col min="20" max="78" width="2" style="873" customWidth="1"/>
    <col min="79" max="16384" width="1.62890625" style="873"/>
  </cols>
  <sheetData>
    <row r="1" spans="1:81" ht="9" customHeight="1">
      <c r="A1" s="1046" t="s">
        <v>104</v>
      </c>
      <c r="B1" s="1046"/>
      <c r="C1" s="1046"/>
      <c r="D1" s="1046"/>
      <c r="E1" s="1046"/>
      <c r="F1" s="1046"/>
      <c r="G1" s="1046"/>
      <c r="H1" s="1046"/>
      <c r="I1" s="1046"/>
      <c r="J1" s="1046"/>
      <c r="K1" s="1046"/>
      <c r="L1" s="1046"/>
      <c r="M1" s="1046"/>
      <c r="N1" s="1046"/>
      <c r="O1" s="1046"/>
      <c r="P1" s="1046"/>
      <c r="Q1" s="1046"/>
      <c r="R1" s="1046"/>
      <c r="S1" s="1046"/>
      <c r="T1" s="1046"/>
      <c r="U1" s="1046"/>
      <c r="V1" s="1046"/>
      <c r="W1" s="1046"/>
      <c r="X1" s="1046"/>
      <c r="Y1" s="1046"/>
      <c r="Z1" s="1046"/>
      <c r="AA1" s="1046"/>
      <c r="AB1" s="1046"/>
      <c r="AC1" s="1046"/>
      <c r="AD1" s="1046"/>
      <c r="AE1" s="1046"/>
      <c r="AF1" s="1046"/>
      <c r="AG1" s="1046"/>
      <c r="AH1" s="1046"/>
      <c r="AI1" s="1046"/>
      <c r="AJ1" s="1046"/>
      <c r="AK1" s="1046"/>
      <c r="AL1" s="1046"/>
      <c r="AM1" s="1046"/>
      <c r="AN1" s="1046"/>
      <c r="AO1" s="1046"/>
      <c r="AP1" s="1046"/>
      <c r="AQ1" s="1046"/>
      <c r="AR1" s="1046"/>
      <c r="AS1" s="1046"/>
      <c r="AT1" s="1046"/>
      <c r="AU1" s="1046"/>
      <c r="AV1" s="1046"/>
      <c r="AW1" s="1046"/>
      <c r="AX1" s="1046"/>
      <c r="AY1" s="1046"/>
      <c r="AZ1" s="1046"/>
      <c r="BA1" s="1046"/>
      <c r="BB1" s="1046"/>
      <c r="BC1" s="1046"/>
      <c r="BD1" s="1046"/>
      <c r="BE1" s="1046"/>
      <c r="BF1" s="1046"/>
      <c r="BG1" s="1046"/>
      <c r="BH1" s="1046"/>
      <c r="BI1" s="1046"/>
      <c r="BJ1" s="1046"/>
      <c r="BK1" s="1046"/>
      <c r="BL1" s="1046"/>
      <c r="BM1" s="1046"/>
      <c r="BN1" s="1046"/>
      <c r="BO1" s="1046"/>
      <c r="BP1" s="1046"/>
      <c r="BQ1" s="1046"/>
      <c r="BR1" s="1046"/>
      <c r="BS1" s="1046"/>
      <c r="BT1" s="1046"/>
      <c r="BU1" s="1046"/>
      <c r="BV1" s="1046"/>
      <c r="BW1" s="1046"/>
      <c r="BX1" s="1046"/>
      <c r="BY1" s="1046"/>
      <c r="BZ1" s="1046"/>
      <c r="CA1" s="1123"/>
      <c r="CB1" s="1123"/>
      <c r="CC1" s="1123"/>
    </row>
    <row r="2" spans="1:81" ht="9" customHeight="1">
      <c r="A2" s="1046"/>
      <c r="B2" s="1046"/>
      <c r="C2" s="1046"/>
      <c r="D2" s="1046"/>
      <c r="E2" s="1046"/>
      <c r="F2" s="1046"/>
      <c r="G2" s="1046"/>
      <c r="H2" s="1046"/>
      <c r="I2" s="1046"/>
      <c r="J2" s="1046"/>
      <c r="K2" s="1046"/>
      <c r="L2" s="1046"/>
      <c r="M2" s="1046"/>
      <c r="N2" s="1046"/>
      <c r="O2" s="1046"/>
      <c r="P2" s="1046"/>
      <c r="Q2" s="1046"/>
      <c r="R2" s="1046"/>
      <c r="S2" s="1046"/>
      <c r="T2" s="1046"/>
      <c r="U2" s="1046"/>
      <c r="V2" s="1046"/>
      <c r="W2" s="1046"/>
      <c r="X2" s="1046"/>
      <c r="Y2" s="1046"/>
      <c r="Z2" s="1046"/>
      <c r="AA2" s="1046"/>
      <c r="AB2" s="1046"/>
      <c r="AC2" s="1046"/>
      <c r="AD2" s="1046"/>
      <c r="AE2" s="1046"/>
      <c r="AF2" s="1046"/>
      <c r="AG2" s="1046"/>
      <c r="AH2" s="1046"/>
      <c r="AI2" s="1046"/>
      <c r="AJ2" s="1046"/>
      <c r="AK2" s="1046"/>
      <c r="AL2" s="1046"/>
      <c r="AM2" s="1046"/>
      <c r="AN2" s="1046"/>
      <c r="AO2" s="1046"/>
      <c r="AP2" s="1046"/>
      <c r="AQ2" s="1046"/>
      <c r="AR2" s="1046"/>
      <c r="AS2" s="1046"/>
      <c r="AT2" s="1046"/>
      <c r="AU2" s="1046"/>
      <c r="AV2" s="1046"/>
      <c r="AW2" s="1046"/>
      <c r="AX2" s="1046"/>
      <c r="AY2" s="1046"/>
      <c r="AZ2" s="1046"/>
      <c r="BA2" s="1046"/>
      <c r="BB2" s="1046"/>
      <c r="BC2" s="1046"/>
      <c r="BD2" s="1046"/>
      <c r="BE2" s="1046"/>
      <c r="BF2" s="1046"/>
      <c r="BG2" s="1046"/>
      <c r="BH2" s="1046"/>
      <c r="BI2" s="1046"/>
      <c r="BJ2" s="1046"/>
      <c r="BK2" s="1046"/>
      <c r="BL2" s="1046"/>
      <c r="BM2" s="1046"/>
      <c r="BN2" s="1046"/>
      <c r="BO2" s="1046"/>
      <c r="BP2" s="1046"/>
      <c r="BQ2" s="1046"/>
      <c r="BR2" s="1046"/>
      <c r="BS2" s="1046"/>
      <c r="BT2" s="1046"/>
      <c r="BU2" s="1046"/>
      <c r="BV2" s="1046"/>
      <c r="BW2" s="1046"/>
      <c r="BX2" s="1046"/>
      <c r="BY2" s="1046"/>
      <c r="BZ2" s="1046"/>
      <c r="CA2" s="1123"/>
      <c r="CB2" s="1123"/>
      <c r="CC2" s="1123"/>
    </row>
    <row r="3" spans="1:81" ht="11.25" customHeight="1">
      <c r="A3" s="1046"/>
      <c r="B3" s="1046"/>
      <c r="C3" s="1046"/>
      <c r="D3" s="1046"/>
      <c r="E3" s="1046"/>
      <c r="F3" s="1046"/>
      <c r="G3" s="1046"/>
      <c r="H3" s="1046"/>
      <c r="I3" s="1046"/>
      <c r="J3" s="1046"/>
      <c r="K3" s="1046"/>
      <c r="L3" s="1046"/>
      <c r="M3" s="1046"/>
      <c r="N3" s="1046"/>
      <c r="O3" s="1046"/>
      <c r="P3" s="1046"/>
      <c r="Q3" s="1046"/>
      <c r="R3" s="1046"/>
      <c r="S3" s="1046"/>
      <c r="T3" s="1046"/>
      <c r="U3" s="1046"/>
      <c r="V3" s="1046"/>
      <c r="W3" s="1046"/>
      <c r="X3" s="1046"/>
      <c r="Y3" s="1046"/>
      <c r="Z3" s="1046"/>
      <c r="AA3" s="1046"/>
      <c r="AB3" s="1046"/>
      <c r="AC3" s="1046"/>
      <c r="AD3" s="1046"/>
      <c r="AE3" s="1046"/>
      <c r="AF3" s="1046"/>
      <c r="AG3" s="1046"/>
      <c r="AH3" s="1046"/>
      <c r="AI3" s="1046"/>
      <c r="AJ3" s="1046"/>
      <c r="AK3" s="1046"/>
      <c r="AL3" s="1046"/>
      <c r="AM3" s="1046"/>
      <c r="AN3" s="1046"/>
      <c r="AO3" s="1046"/>
      <c r="AP3" s="1046"/>
      <c r="AQ3" s="1046"/>
      <c r="AR3" s="1046"/>
      <c r="AS3" s="1046"/>
      <c r="AT3" s="1046"/>
      <c r="AU3" s="1046"/>
      <c r="AV3" s="1046"/>
      <c r="AW3" s="1046"/>
      <c r="AX3" s="1046"/>
      <c r="AY3" s="1046"/>
      <c r="AZ3" s="1046"/>
      <c r="BA3" s="1046"/>
      <c r="BB3" s="1046"/>
      <c r="BC3" s="1046"/>
      <c r="BD3" s="1046"/>
      <c r="BE3" s="1046"/>
      <c r="BF3" s="1046"/>
      <c r="BG3" s="1046"/>
      <c r="BH3" s="1046"/>
      <c r="BI3" s="1046"/>
      <c r="BJ3" s="1046"/>
      <c r="BK3" s="1046"/>
      <c r="BL3" s="1046"/>
      <c r="BM3" s="1046"/>
      <c r="BN3" s="1046"/>
      <c r="BO3" s="1046"/>
      <c r="BP3" s="1046"/>
      <c r="BQ3" s="1046"/>
      <c r="BR3" s="1046"/>
      <c r="BS3" s="1046"/>
      <c r="BT3" s="1046"/>
      <c r="BU3" s="1046"/>
      <c r="BV3" s="1046"/>
      <c r="BW3" s="1046"/>
      <c r="BX3" s="1046"/>
      <c r="BY3" s="1046"/>
      <c r="BZ3" s="1046"/>
      <c r="CA3" s="1124"/>
      <c r="CB3" s="1124"/>
      <c r="CC3" s="1124"/>
    </row>
    <row r="4" spans="1:81" s="1074" customFormat="1" ht="15" customHeight="1">
      <c r="A4" s="1075"/>
      <c r="B4" s="1080" t="s">
        <v>526</v>
      </c>
      <c r="C4" s="1080"/>
      <c r="D4" s="1080"/>
      <c r="E4" s="1080"/>
      <c r="F4" s="1080"/>
      <c r="G4" s="1081"/>
      <c r="H4" s="1075"/>
      <c r="I4" s="1086" t="str">
        <f>'入力表(工事・業務）'!E6</f>
        <v>魚津市庁舎整備事業</v>
      </c>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78"/>
      <c r="AL4" s="1078"/>
      <c r="AM4" s="1078"/>
      <c r="AN4" s="1078"/>
      <c r="AO4" s="1078"/>
      <c r="AP4" s="1078"/>
      <c r="AQ4" s="1078"/>
      <c r="AR4" s="1078"/>
      <c r="AS4" s="1078"/>
      <c r="AT4" s="1078"/>
      <c r="AU4" s="1078"/>
      <c r="AV4" s="1078"/>
      <c r="AW4" s="1078"/>
      <c r="AX4" s="1078"/>
      <c r="AY4" s="1078"/>
      <c r="AZ4" s="1078"/>
      <c r="BA4" s="1078"/>
      <c r="BB4" s="1078"/>
      <c r="BC4" s="1078"/>
      <c r="BD4" s="1117" t="s">
        <v>351</v>
      </c>
      <c r="BE4" s="1117"/>
      <c r="BF4" s="1117"/>
      <c r="BG4" s="1117"/>
      <c r="BH4" s="1117"/>
      <c r="BI4" s="1117"/>
      <c r="BJ4" s="1117"/>
      <c r="BK4" s="1117"/>
      <c r="BL4" s="184"/>
      <c r="BM4" s="1121" t="str">
        <f>'入力表(工事・業務）'!J8</f>
        <v>株式会社　○○組</v>
      </c>
      <c r="BN4" s="1121"/>
      <c r="BO4" s="1121"/>
      <c r="BP4" s="1121"/>
      <c r="BQ4" s="1121"/>
      <c r="BR4" s="1121"/>
      <c r="BS4" s="1121"/>
      <c r="BT4" s="1121"/>
      <c r="BU4" s="1121"/>
      <c r="BV4" s="1121"/>
      <c r="BW4" s="1121"/>
      <c r="BX4" s="1121"/>
      <c r="BY4" s="1121"/>
      <c r="BZ4" s="1121"/>
      <c r="CA4" s="1125"/>
      <c r="CB4" s="1125"/>
    </row>
    <row r="5" spans="1:81" s="1074" customFormat="1" ht="15" customHeight="1">
      <c r="A5" s="1076"/>
      <c r="B5" s="1080"/>
      <c r="C5" s="1080"/>
      <c r="D5" s="1080"/>
      <c r="E5" s="1080"/>
      <c r="F5" s="1080"/>
      <c r="G5" s="1082"/>
      <c r="H5" s="1076"/>
      <c r="I5" s="1087" t="str">
        <f>'入力表(工事・業務）'!E7</f>
        <v>○○○○○○○○工事</v>
      </c>
      <c r="J5" s="1087"/>
      <c r="K5" s="1087"/>
      <c r="L5" s="1087"/>
      <c r="M5" s="1087"/>
      <c r="N5" s="1087"/>
      <c r="O5" s="1087"/>
      <c r="P5" s="1087"/>
      <c r="Q5" s="1087"/>
      <c r="R5" s="1087"/>
      <c r="S5" s="1087"/>
      <c r="T5" s="1087"/>
      <c r="U5" s="1087"/>
      <c r="V5" s="1087"/>
      <c r="W5" s="1087"/>
      <c r="X5" s="1087"/>
      <c r="Y5" s="1087"/>
      <c r="Z5" s="1087"/>
      <c r="AA5" s="1087"/>
      <c r="AB5" s="1087"/>
      <c r="AC5" s="1087"/>
      <c r="AD5" s="1087"/>
      <c r="AE5" s="1087"/>
      <c r="AF5" s="1087"/>
      <c r="AG5" s="1087"/>
      <c r="AH5" s="1087"/>
      <c r="AI5" s="1087"/>
      <c r="AJ5" s="1087"/>
      <c r="AK5" s="1078"/>
      <c r="AL5" s="1078"/>
      <c r="AM5" s="1078"/>
      <c r="AN5" s="1078"/>
      <c r="AO5" s="1078"/>
      <c r="AP5" s="1078"/>
      <c r="AQ5" s="1078"/>
      <c r="AR5" s="1078"/>
      <c r="AS5" s="1078"/>
      <c r="AT5" s="1078"/>
      <c r="AU5" s="1078"/>
      <c r="AV5" s="1078"/>
      <c r="AW5" s="1078"/>
      <c r="AX5" s="1078"/>
      <c r="AY5" s="1078"/>
      <c r="AZ5" s="1078"/>
      <c r="BA5" s="1078"/>
      <c r="BB5" s="1078"/>
      <c r="BC5" s="1078"/>
      <c r="BD5" s="1118" t="s">
        <v>294</v>
      </c>
      <c r="BE5" s="1118"/>
      <c r="BF5" s="1118"/>
      <c r="BG5" s="1118"/>
      <c r="BH5" s="1118"/>
      <c r="BI5" s="1118"/>
      <c r="BJ5" s="1118"/>
      <c r="BK5" s="1118"/>
      <c r="BL5" s="1120"/>
      <c r="BM5" s="1122" t="str">
        <f>'入力表(工事・業務）'!J7</f>
        <v>魚津市○○町○番○号</v>
      </c>
      <c r="BN5" s="1122"/>
      <c r="BO5" s="1122"/>
      <c r="BP5" s="1122"/>
      <c r="BQ5" s="1122"/>
      <c r="BR5" s="1122"/>
      <c r="BS5" s="1122"/>
      <c r="BT5" s="1122"/>
      <c r="BU5" s="1122"/>
      <c r="BV5" s="1122"/>
      <c r="BW5" s="1122"/>
      <c r="BX5" s="1122"/>
      <c r="BY5" s="1122"/>
      <c r="BZ5" s="1122"/>
      <c r="CA5" s="1125"/>
      <c r="CB5" s="1125"/>
    </row>
    <row r="6" spans="1:81" s="1074" customFormat="1" ht="18" customHeight="1">
      <c r="A6" s="1077"/>
      <c r="B6" s="1080" t="s">
        <v>585</v>
      </c>
      <c r="C6" s="1080"/>
      <c r="D6" s="1080"/>
      <c r="E6" s="1080"/>
      <c r="F6" s="1080"/>
      <c r="G6" s="1083"/>
      <c r="H6" s="1085"/>
      <c r="I6" s="1088">
        <f>'入力表(工事・業務）'!E10</f>
        <v>20000000</v>
      </c>
      <c r="J6" s="1088"/>
      <c r="K6" s="1088"/>
      <c r="L6" s="1088"/>
      <c r="M6" s="1088"/>
      <c r="N6" s="1088"/>
      <c r="O6" s="1088"/>
      <c r="P6" s="1088"/>
      <c r="Q6" s="1088"/>
      <c r="R6" s="1088"/>
      <c r="S6" s="1088"/>
      <c r="T6" s="1088"/>
      <c r="U6" s="1088"/>
      <c r="V6" s="1088"/>
      <c r="W6" s="1088"/>
      <c r="X6" s="1088"/>
      <c r="Y6" s="1088"/>
      <c r="Z6" s="1088"/>
      <c r="AA6" s="1088"/>
      <c r="AB6" s="1088"/>
      <c r="AC6" s="1088"/>
      <c r="AD6" s="1088"/>
      <c r="AE6" s="1088"/>
      <c r="AF6" s="1088"/>
      <c r="AG6" s="1088"/>
      <c r="AH6" s="1088"/>
      <c r="AI6" s="1088"/>
      <c r="AJ6" s="1088"/>
      <c r="AK6" s="1078"/>
      <c r="AL6" s="1078"/>
      <c r="AM6" s="1078"/>
      <c r="AN6" s="1078"/>
      <c r="AO6" s="1078"/>
      <c r="AP6" s="1078"/>
      <c r="AQ6" s="1078"/>
      <c r="AR6" s="1078"/>
      <c r="AS6" s="1078"/>
      <c r="AT6" s="1078"/>
      <c r="AU6" s="1078"/>
      <c r="AV6" s="1078"/>
      <c r="AW6" s="1078"/>
      <c r="AX6" s="1078"/>
      <c r="AY6" s="1078"/>
      <c r="AZ6" s="1078"/>
      <c r="BA6" s="1078"/>
      <c r="BB6" s="1078"/>
      <c r="BC6" s="1078"/>
      <c r="BD6" s="1118" t="s">
        <v>244</v>
      </c>
      <c r="BE6" s="1118"/>
      <c r="BF6" s="1118"/>
      <c r="BG6" s="1118"/>
      <c r="BH6" s="1118"/>
      <c r="BI6" s="1118"/>
      <c r="BJ6" s="1118"/>
      <c r="BK6" s="1118"/>
      <c r="BL6" s="1120"/>
      <c r="BM6" s="1122" t="str">
        <f>'入力表(工事・業務）'!J10</f>
        <v>北津　二郎</v>
      </c>
      <c r="BN6" s="1122"/>
      <c r="BO6" s="1122"/>
      <c r="BP6" s="1122"/>
      <c r="BQ6" s="1122"/>
      <c r="BR6" s="1122"/>
      <c r="BS6" s="1122"/>
      <c r="BT6" s="1122"/>
      <c r="BU6" s="1122"/>
      <c r="BV6" s="1122"/>
      <c r="BW6" s="1122"/>
      <c r="BX6" s="1122"/>
      <c r="BY6" s="1122"/>
      <c r="BZ6" s="1122"/>
      <c r="CA6" s="1125"/>
      <c r="CB6" s="1125"/>
    </row>
    <row r="7" spans="1:81" s="1074" customFormat="1" ht="18" customHeight="1">
      <c r="A7" s="1077"/>
      <c r="B7" s="1080" t="s">
        <v>443</v>
      </c>
      <c r="C7" s="1080"/>
      <c r="D7" s="1080"/>
      <c r="E7" s="1080"/>
      <c r="F7" s="1080"/>
      <c r="G7" s="1083"/>
      <c r="H7" s="1085"/>
      <c r="I7" s="1089" t="str">
        <f>'入力表(工事・業務）'!E11</f>
        <v>令和７年６月１日</v>
      </c>
      <c r="J7" s="1089"/>
      <c r="K7" s="1089"/>
      <c r="L7" s="1089"/>
      <c r="M7" s="1089"/>
      <c r="N7" s="1089"/>
      <c r="O7" s="1089"/>
      <c r="P7" s="1089"/>
      <c r="Q7" s="1089"/>
      <c r="R7" s="1089"/>
      <c r="S7" s="1089"/>
      <c r="T7" s="1089"/>
      <c r="U7" s="1089"/>
      <c r="V7" s="1089"/>
      <c r="W7" s="1089"/>
      <c r="X7" s="1089"/>
      <c r="Y7" s="1089"/>
      <c r="Z7" s="1089"/>
      <c r="AA7" s="1089"/>
      <c r="AB7" s="1089"/>
      <c r="AC7" s="1089"/>
      <c r="AD7" s="1089"/>
      <c r="AE7" s="1089"/>
      <c r="AF7" s="1089"/>
      <c r="AG7" s="1089"/>
      <c r="AH7" s="1089"/>
      <c r="AI7" s="1089"/>
      <c r="AJ7" s="1089"/>
      <c r="AK7" s="1078"/>
      <c r="AL7" s="1078"/>
      <c r="AM7" s="1078"/>
      <c r="AN7" s="1078"/>
      <c r="AO7" s="1078"/>
      <c r="AP7" s="1078"/>
      <c r="AQ7" s="1078"/>
      <c r="AR7" s="1078"/>
      <c r="AS7" s="1078"/>
      <c r="AT7" s="1078"/>
      <c r="AU7" s="1078"/>
      <c r="AV7" s="1078"/>
      <c r="AW7" s="1078"/>
      <c r="AX7" s="1078"/>
      <c r="AY7" s="1078"/>
      <c r="AZ7" s="1078"/>
      <c r="BA7" s="1078"/>
      <c r="BB7" s="1078"/>
      <c r="BC7" s="1078"/>
      <c r="BD7" s="1118" t="s">
        <v>328</v>
      </c>
      <c r="BE7" s="1118"/>
      <c r="BF7" s="1118"/>
      <c r="BG7" s="1118"/>
      <c r="BH7" s="1118"/>
      <c r="BI7" s="1118"/>
      <c r="BJ7" s="1118"/>
      <c r="BK7" s="1118"/>
      <c r="BL7" s="1120"/>
      <c r="BM7" s="1122" t="str">
        <f>'入力表(工事・業務）'!J13</f>
        <v>南津　三郎</v>
      </c>
      <c r="BN7" s="1122"/>
      <c r="BO7" s="1122"/>
      <c r="BP7" s="1122"/>
      <c r="BQ7" s="1122"/>
      <c r="BR7" s="1122"/>
      <c r="BS7" s="1122"/>
      <c r="BT7" s="1122"/>
      <c r="BU7" s="1122"/>
      <c r="BV7" s="1122"/>
      <c r="BW7" s="1122"/>
      <c r="BX7" s="1122"/>
      <c r="BY7" s="1122"/>
      <c r="BZ7" s="1122"/>
      <c r="CA7" s="1125"/>
      <c r="CB7" s="1125"/>
    </row>
    <row r="8" spans="1:81" s="1074" customFormat="1" ht="18" customHeight="1">
      <c r="A8" s="1077"/>
      <c r="B8" s="1080" t="s">
        <v>372</v>
      </c>
      <c r="C8" s="1080"/>
      <c r="D8" s="1080"/>
      <c r="E8" s="1080"/>
      <c r="F8" s="1080"/>
      <c r="G8" s="1083"/>
      <c r="H8" s="1085"/>
      <c r="I8" s="1090" t="str">
        <f>'入力表(工事・業務）'!E12</f>
        <v>令和７年６月２日</v>
      </c>
      <c r="J8" s="1090"/>
      <c r="K8" s="1090"/>
      <c r="L8" s="1090"/>
      <c r="M8" s="1090"/>
      <c r="N8" s="1090"/>
      <c r="O8" s="1090"/>
      <c r="P8" s="1090"/>
      <c r="Q8" s="1090"/>
      <c r="R8" s="1090"/>
      <c r="S8" s="1092" t="s">
        <v>204</v>
      </c>
      <c r="T8" s="1092"/>
      <c r="U8" s="1092"/>
      <c r="V8" s="1092"/>
      <c r="W8" s="1090" t="str">
        <f>IF('入力表(工事・業務）'!E14="",'入力表(工事・業務）'!E13,'入力表(工事・業務）'!E14)</f>
        <v>令和８年6月30日</v>
      </c>
      <c r="X8" s="1090"/>
      <c r="Y8" s="1090"/>
      <c r="Z8" s="1090"/>
      <c r="AA8" s="1090"/>
      <c r="AB8" s="1090"/>
      <c r="AC8" s="1090"/>
      <c r="AD8" s="1090"/>
      <c r="AE8" s="1090"/>
      <c r="AF8" s="1090"/>
      <c r="AG8" s="1089" t="s">
        <v>207</v>
      </c>
      <c r="AH8" s="1089"/>
      <c r="AI8" s="1089"/>
      <c r="AJ8" s="1089"/>
      <c r="AK8" s="1078"/>
      <c r="AL8" s="1078"/>
      <c r="AM8" s="1078"/>
      <c r="AN8" s="1078"/>
      <c r="AO8" s="1078"/>
      <c r="AP8" s="1078"/>
      <c r="AQ8" s="1078"/>
      <c r="AR8" s="1078"/>
      <c r="AS8" s="1078"/>
      <c r="AT8" s="1078"/>
      <c r="AU8" s="1078"/>
      <c r="AV8" s="1078"/>
      <c r="AW8" s="1078"/>
      <c r="AX8" s="1078"/>
      <c r="AY8" s="1078"/>
      <c r="AZ8" s="1078"/>
      <c r="BA8" s="1078"/>
      <c r="BB8" s="1078"/>
      <c r="BC8" s="1078"/>
      <c r="BD8" s="1078"/>
      <c r="BE8" s="1078"/>
      <c r="BF8" s="1078"/>
      <c r="BG8" s="1078"/>
      <c r="BH8" s="1078"/>
      <c r="BI8" s="1078"/>
      <c r="BJ8" s="1078"/>
      <c r="BK8" s="1078"/>
      <c r="BL8" s="1078"/>
      <c r="BM8" s="1078"/>
      <c r="BN8" s="1078"/>
      <c r="BO8" s="1078"/>
      <c r="BP8" s="1078"/>
      <c r="BQ8" s="1078"/>
      <c r="BR8" s="1078"/>
      <c r="BS8" s="1078"/>
      <c r="BT8" s="1078"/>
      <c r="BU8" s="1078"/>
      <c r="BV8" s="1078"/>
      <c r="BW8" s="1078"/>
      <c r="BX8" s="1078"/>
      <c r="BY8" s="1078"/>
      <c r="BZ8" s="1078"/>
    </row>
    <row r="9" spans="1:81" s="1074" customFormat="1" ht="9" customHeight="1">
      <c r="A9" s="1078"/>
      <c r="B9" s="1078"/>
      <c r="C9" s="1078"/>
      <c r="D9" s="1078"/>
      <c r="E9" s="1078"/>
      <c r="F9" s="1078"/>
      <c r="G9" s="1078"/>
      <c r="H9" s="1078"/>
      <c r="I9" s="1078"/>
      <c r="J9" s="1078"/>
      <c r="K9" s="1078"/>
      <c r="L9" s="1078"/>
      <c r="M9" s="1078"/>
      <c r="N9" s="1078"/>
      <c r="O9" s="1078"/>
      <c r="P9" s="1078"/>
      <c r="Q9" s="1078"/>
      <c r="R9" s="1078"/>
      <c r="S9" s="1078"/>
      <c r="T9" s="1078"/>
      <c r="U9" s="1078"/>
      <c r="V9" s="1078"/>
      <c r="W9" s="1078"/>
      <c r="X9" s="1078"/>
      <c r="Y9" s="1078"/>
      <c r="Z9" s="1078"/>
      <c r="AA9" s="1078"/>
      <c r="AB9" s="1078"/>
      <c r="AC9" s="1078"/>
      <c r="AD9" s="1078"/>
      <c r="AE9" s="1078"/>
      <c r="AF9" s="1078"/>
      <c r="AG9" s="1078"/>
      <c r="AH9" s="1078"/>
      <c r="AI9" s="1078"/>
      <c r="AJ9" s="1078"/>
      <c r="AK9" s="1078"/>
      <c r="AL9" s="1078"/>
      <c r="AM9" s="1078"/>
      <c r="AN9" s="1078"/>
      <c r="AO9" s="1078"/>
      <c r="AP9" s="1078"/>
      <c r="AQ9" s="1078"/>
      <c r="AR9" s="1078"/>
      <c r="AS9" s="1078"/>
      <c r="AT9" s="1078"/>
      <c r="AU9" s="1078"/>
      <c r="AV9" s="1078"/>
      <c r="AW9" s="1078"/>
      <c r="AX9" s="1078"/>
      <c r="AY9" s="1078"/>
      <c r="AZ9" s="1078"/>
      <c r="BA9" s="1078"/>
      <c r="BB9" s="1078"/>
      <c r="BC9" s="1078"/>
      <c r="BD9" s="1078"/>
      <c r="BE9" s="1078"/>
      <c r="BF9" s="1078"/>
      <c r="BG9" s="1078"/>
      <c r="BH9" s="1078"/>
      <c r="BI9" s="1078"/>
      <c r="BJ9" s="1078"/>
      <c r="BK9" s="1078"/>
      <c r="BL9" s="1078"/>
      <c r="BM9" s="1078"/>
      <c r="BN9" s="1078"/>
      <c r="BO9" s="1078"/>
      <c r="BP9" s="1078"/>
      <c r="BQ9" s="1078"/>
      <c r="BR9" s="1078"/>
      <c r="BS9" s="1078"/>
      <c r="BT9" s="1078"/>
      <c r="BU9" s="1078"/>
      <c r="BV9" s="1078"/>
      <c r="BW9" s="1078"/>
      <c r="BX9" s="1078"/>
      <c r="BY9" s="1078"/>
      <c r="BZ9" s="1078"/>
    </row>
    <row r="10" spans="1:81" s="1074" customFormat="1" ht="9" customHeight="1">
      <c r="A10" s="1078"/>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c r="AU10" s="1078"/>
      <c r="AV10" s="1078"/>
      <c r="AW10" s="1078"/>
      <c r="AX10" s="1078"/>
      <c r="AY10" s="1078"/>
      <c r="AZ10" s="1078"/>
      <c r="BA10" s="1078"/>
      <c r="BB10" s="1078"/>
      <c r="BC10" s="1078"/>
      <c r="BD10" s="1078"/>
      <c r="BE10" s="1078"/>
      <c r="BF10" s="1078"/>
      <c r="BG10" s="1078"/>
      <c r="BH10" s="1078"/>
      <c r="BI10" s="1078"/>
      <c r="BJ10" s="1078"/>
      <c r="BK10" s="1078"/>
      <c r="BL10" s="1078"/>
      <c r="BM10" s="1078"/>
      <c r="BN10" s="1078"/>
      <c r="BO10" s="1078"/>
      <c r="BP10" s="1078"/>
      <c r="BQ10" s="1078"/>
      <c r="BR10" s="1078"/>
      <c r="BS10" s="1078"/>
      <c r="BT10" s="1078"/>
      <c r="BU10" s="1078"/>
      <c r="BV10" s="1078"/>
      <c r="BW10" s="1078"/>
      <c r="BX10" s="1078"/>
      <c r="BY10" s="1078"/>
      <c r="BZ10" s="1078"/>
    </row>
    <row r="11" spans="1:81" s="1074" customFormat="1" ht="11.25" customHeight="1">
      <c r="A11" s="1078"/>
      <c r="B11" s="1078"/>
      <c r="C11" s="1078"/>
      <c r="D11" s="1078"/>
      <c r="E11" s="1078"/>
      <c r="F11" s="1078"/>
      <c r="G11" s="1078"/>
      <c r="H11" s="1078"/>
      <c r="I11" s="1078"/>
      <c r="J11" s="1078"/>
      <c r="K11" s="1078"/>
      <c r="L11" s="1078"/>
      <c r="M11" s="1078"/>
      <c r="N11" s="1078"/>
      <c r="O11" s="1078"/>
      <c r="P11" s="1078"/>
      <c r="Q11" s="1078"/>
      <c r="R11" s="1078"/>
      <c r="S11" s="1078"/>
      <c r="T11" s="1078"/>
      <c r="U11" s="1078"/>
      <c r="V11" s="1078"/>
      <c r="W11" s="1099" t="s">
        <v>586</v>
      </c>
      <c r="X11" s="1099"/>
      <c r="Y11" s="1099"/>
      <c r="Z11" s="1099"/>
      <c r="AA11" s="1099"/>
      <c r="AB11" s="1078"/>
      <c r="AC11" s="1078"/>
      <c r="AD11" s="1078"/>
      <c r="AE11" s="1078"/>
      <c r="AF11" s="1078"/>
      <c r="AG11" s="1078"/>
      <c r="AH11" s="1078"/>
      <c r="AI11" s="1078"/>
      <c r="AJ11" s="1078"/>
      <c r="AK11" s="1078"/>
      <c r="AL11" s="1078"/>
      <c r="AM11" s="1078"/>
      <c r="AN11" s="1078"/>
      <c r="AO11" s="1078"/>
      <c r="AP11" s="1078"/>
      <c r="AQ11" s="1099" t="s">
        <v>588</v>
      </c>
      <c r="AR11" s="1099"/>
      <c r="AS11" s="1099"/>
      <c r="AT11" s="1099"/>
      <c r="AU11" s="1099"/>
      <c r="AV11" s="1078"/>
      <c r="AW11" s="1078"/>
      <c r="AX11" s="1078"/>
      <c r="AY11" s="1078"/>
      <c r="AZ11" s="1078"/>
      <c r="BA11" s="1078"/>
      <c r="BB11" s="1078"/>
      <c r="BC11" s="1078"/>
      <c r="BD11" s="1078"/>
      <c r="BE11" s="1078"/>
      <c r="BF11" s="1078"/>
      <c r="BG11" s="1078"/>
      <c r="BH11" s="1078"/>
      <c r="BI11" s="1078"/>
      <c r="BJ11" s="1078"/>
      <c r="BK11" s="1099" t="s">
        <v>394</v>
      </c>
      <c r="BL11" s="1099"/>
      <c r="BM11" s="1099"/>
      <c r="BN11" s="1099"/>
      <c r="BO11" s="1099"/>
      <c r="BP11" s="1078"/>
      <c r="BQ11" s="1078"/>
      <c r="BR11" s="1078"/>
      <c r="BS11" s="1078"/>
      <c r="BT11" s="1078"/>
      <c r="BU11" s="1078"/>
      <c r="BV11" s="1078"/>
      <c r="BW11" s="1078"/>
      <c r="BX11" s="1078"/>
      <c r="BY11" s="1078"/>
      <c r="BZ11" s="1078"/>
    </row>
    <row r="12" spans="1:81" s="1074" customFormat="1" ht="11.25" customHeight="1">
      <c r="A12" s="1078"/>
      <c r="B12" s="1078"/>
      <c r="C12" s="1078"/>
      <c r="D12" s="1078"/>
      <c r="E12" s="1078"/>
      <c r="F12" s="1078"/>
      <c r="G12" s="1078"/>
      <c r="H12" s="1078"/>
      <c r="I12" s="1078"/>
      <c r="J12" s="1078"/>
      <c r="K12" s="1078"/>
      <c r="L12" s="1078"/>
      <c r="M12" s="1078"/>
      <c r="N12" s="1078"/>
      <c r="O12" s="1078"/>
      <c r="P12" s="1078"/>
      <c r="Q12" s="1078"/>
      <c r="R12" s="1078"/>
      <c r="S12" s="1078"/>
      <c r="T12" s="1078"/>
      <c r="U12" s="1078"/>
      <c r="V12" s="1078"/>
      <c r="W12" s="1099"/>
      <c r="X12" s="1099"/>
      <c r="Y12" s="1099"/>
      <c r="Z12" s="1099"/>
      <c r="AA12" s="1099"/>
      <c r="AB12" s="1078"/>
      <c r="AC12" s="1078"/>
      <c r="AD12" s="1078"/>
      <c r="AE12" s="1078"/>
      <c r="AF12" s="1078"/>
      <c r="AG12" s="1078"/>
      <c r="AH12" s="1078"/>
      <c r="AI12" s="1078"/>
      <c r="AJ12" s="1078"/>
      <c r="AK12" s="1078"/>
      <c r="AL12" s="1078"/>
      <c r="AM12" s="1078"/>
      <c r="AN12" s="1078"/>
      <c r="AO12" s="1078"/>
      <c r="AP12" s="1078"/>
      <c r="AQ12" s="1099"/>
      <c r="AR12" s="1099"/>
      <c r="AS12" s="1099"/>
      <c r="AT12" s="1099"/>
      <c r="AU12" s="1099"/>
      <c r="AV12" s="1078"/>
      <c r="AW12" s="1078"/>
      <c r="AX12" s="1078"/>
      <c r="AY12" s="1078"/>
      <c r="AZ12" s="1078"/>
      <c r="BA12" s="1078"/>
      <c r="BB12" s="1078"/>
      <c r="BC12" s="1078"/>
      <c r="BD12" s="1078"/>
      <c r="BE12" s="1078"/>
      <c r="BF12" s="1078"/>
      <c r="BG12" s="1078"/>
      <c r="BH12" s="1078"/>
      <c r="BI12" s="1078"/>
      <c r="BJ12" s="1078"/>
      <c r="BK12" s="1099"/>
      <c r="BL12" s="1099"/>
      <c r="BM12" s="1099"/>
      <c r="BN12" s="1099"/>
      <c r="BO12" s="1099"/>
      <c r="BP12" s="1078"/>
      <c r="BQ12" s="1078"/>
      <c r="BR12" s="1078"/>
      <c r="BS12" s="1078"/>
      <c r="BT12" s="1078"/>
      <c r="BU12" s="1078"/>
      <c r="BV12" s="1078"/>
      <c r="BW12" s="1078"/>
      <c r="BX12" s="1078"/>
      <c r="BY12" s="1078"/>
      <c r="BZ12" s="1078"/>
    </row>
    <row r="13" spans="1:81" s="1074" customFormat="1" ht="11.25" customHeight="1">
      <c r="A13" s="1079" t="s">
        <v>589</v>
      </c>
      <c r="B13" s="1079"/>
      <c r="C13" s="1079"/>
      <c r="D13" s="1079"/>
      <c r="E13" s="1079"/>
      <c r="F13" s="1079"/>
      <c r="G13" s="1084" t="str">
        <f>'入力表(工事・業務）'!J8</f>
        <v>株式会社　○○組</v>
      </c>
      <c r="H13" s="1084"/>
      <c r="I13" s="1084"/>
      <c r="J13" s="1084"/>
      <c r="K13" s="1084"/>
      <c r="L13" s="1084"/>
      <c r="M13" s="1084"/>
      <c r="N13" s="1084"/>
      <c r="O13" s="1084"/>
      <c r="P13" s="1084"/>
      <c r="Q13" s="1084"/>
      <c r="R13" s="1091"/>
      <c r="S13" s="1091"/>
      <c r="T13" s="1093"/>
      <c r="U13" s="1097" t="str">
        <f>'入力表(工事・業務）'!T4</f>
        <v>土木一式</v>
      </c>
      <c r="V13" s="1097"/>
      <c r="W13" s="1100" t="s">
        <v>590</v>
      </c>
      <c r="X13" s="1100"/>
      <c r="Y13" s="1100"/>
      <c r="Z13" s="1100"/>
      <c r="AA13" s="1100"/>
      <c r="AB13" s="1100"/>
      <c r="AC13" s="1100"/>
      <c r="AD13" s="1102" t="str">
        <f>'入力表(工事・業務）'!Q2</f>
        <v>●●●会社</v>
      </c>
      <c r="AE13" s="1102"/>
      <c r="AF13" s="1102"/>
      <c r="AG13" s="1102"/>
      <c r="AH13" s="1102"/>
      <c r="AI13" s="1102"/>
      <c r="AJ13" s="1102"/>
      <c r="AK13" s="1102"/>
      <c r="AL13" s="1102"/>
      <c r="AM13" s="1110"/>
      <c r="AN13" s="1112"/>
      <c r="AO13" s="1114" t="str">
        <f>'入力表(工事・業務）'!T25</f>
        <v>土木一式</v>
      </c>
      <c r="AP13" s="1114"/>
      <c r="AQ13" s="1100" t="s">
        <v>590</v>
      </c>
      <c r="AR13" s="1100"/>
      <c r="AS13" s="1100"/>
      <c r="AT13" s="1100"/>
      <c r="AU13" s="1100"/>
      <c r="AV13" s="1100"/>
      <c r="AW13" s="1100"/>
      <c r="AX13" s="1102" t="str">
        <f>'入力表(工事・業務）'!Q23</f>
        <v>●●●会社</v>
      </c>
      <c r="AY13" s="1102"/>
      <c r="AZ13" s="1102"/>
      <c r="BA13" s="1102"/>
      <c r="BB13" s="1102"/>
      <c r="BC13" s="1102"/>
      <c r="BD13" s="1102"/>
      <c r="BE13" s="1102"/>
      <c r="BF13" s="1102"/>
      <c r="BG13" s="1093"/>
      <c r="BH13" s="1113"/>
      <c r="BI13" s="1114" t="str">
        <f>'入力表(工事・業務）'!T46</f>
        <v>土木一式</v>
      </c>
      <c r="BJ13" s="1114"/>
      <c r="BK13" s="1100" t="s">
        <v>590</v>
      </c>
      <c r="BL13" s="1100"/>
      <c r="BM13" s="1100"/>
      <c r="BN13" s="1100"/>
      <c r="BO13" s="1100"/>
      <c r="BP13" s="1100"/>
      <c r="BQ13" s="1100"/>
      <c r="BR13" s="1102" t="str">
        <f>'入力表(工事・業務）'!Q44</f>
        <v>●●●会社</v>
      </c>
      <c r="BS13" s="1102"/>
      <c r="BT13" s="1102"/>
      <c r="BU13" s="1102"/>
      <c r="BV13" s="1102"/>
      <c r="BW13" s="1102"/>
      <c r="BX13" s="1102"/>
      <c r="BY13" s="1102"/>
      <c r="BZ13" s="1102"/>
    </row>
    <row r="14" spans="1:81" s="1074" customFormat="1" ht="11.25" customHeight="1">
      <c r="A14" s="1079"/>
      <c r="B14" s="1079"/>
      <c r="C14" s="1079"/>
      <c r="D14" s="1079"/>
      <c r="E14" s="1079"/>
      <c r="F14" s="1079"/>
      <c r="G14" s="1084"/>
      <c r="H14" s="1084"/>
      <c r="I14" s="1084"/>
      <c r="J14" s="1084"/>
      <c r="K14" s="1084"/>
      <c r="L14" s="1084"/>
      <c r="M14" s="1084"/>
      <c r="N14" s="1084"/>
      <c r="O14" s="1084"/>
      <c r="P14" s="1084"/>
      <c r="Q14" s="1084"/>
      <c r="R14" s="1078"/>
      <c r="S14" s="1078"/>
      <c r="T14" s="1094"/>
      <c r="U14" s="1097"/>
      <c r="V14" s="1097"/>
      <c r="W14" s="1100"/>
      <c r="X14" s="1100"/>
      <c r="Y14" s="1100"/>
      <c r="Z14" s="1100"/>
      <c r="AA14" s="1100"/>
      <c r="AB14" s="1100"/>
      <c r="AC14" s="1100"/>
      <c r="AD14" s="1102"/>
      <c r="AE14" s="1102"/>
      <c r="AF14" s="1102"/>
      <c r="AG14" s="1102"/>
      <c r="AH14" s="1102"/>
      <c r="AI14" s="1102"/>
      <c r="AJ14" s="1102"/>
      <c r="AK14" s="1102"/>
      <c r="AL14" s="1102"/>
      <c r="AM14" s="1111"/>
      <c r="AN14" s="1111"/>
      <c r="AO14" s="1114"/>
      <c r="AP14" s="1114"/>
      <c r="AQ14" s="1100"/>
      <c r="AR14" s="1100"/>
      <c r="AS14" s="1100"/>
      <c r="AT14" s="1100"/>
      <c r="AU14" s="1100"/>
      <c r="AV14" s="1100"/>
      <c r="AW14" s="1100"/>
      <c r="AX14" s="1102"/>
      <c r="AY14" s="1102"/>
      <c r="AZ14" s="1102"/>
      <c r="BA14" s="1102"/>
      <c r="BB14" s="1102"/>
      <c r="BC14" s="1102"/>
      <c r="BD14" s="1102"/>
      <c r="BE14" s="1102"/>
      <c r="BF14" s="1102"/>
      <c r="BG14" s="1078"/>
      <c r="BH14" s="1078"/>
      <c r="BI14" s="1114"/>
      <c r="BJ14" s="1114"/>
      <c r="BK14" s="1100"/>
      <c r="BL14" s="1100"/>
      <c r="BM14" s="1100"/>
      <c r="BN14" s="1100"/>
      <c r="BO14" s="1100"/>
      <c r="BP14" s="1100"/>
      <c r="BQ14" s="1100"/>
      <c r="BR14" s="1102"/>
      <c r="BS14" s="1102"/>
      <c r="BT14" s="1102"/>
      <c r="BU14" s="1102"/>
      <c r="BV14" s="1102"/>
      <c r="BW14" s="1102"/>
      <c r="BX14" s="1102"/>
      <c r="BY14" s="1102"/>
      <c r="BZ14" s="1102"/>
    </row>
    <row r="15" spans="1:81" s="1074" customFormat="1" ht="11.25" customHeight="1">
      <c r="A15" s="1078"/>
      <c r="B15" s="1078"/>
      <c r="C15" s="1078"/>
      <c r="D15" s="1078"/>
      <c r="E15" s="1078"/>
      <c r="F15" s="1078"/>
      <c r="G15" s="1078"/>
      <c r="H15" s="1078"/>
      <c r="I15" s="1078"/>
      <c r="J15" s="1078"/>
      <c r="K15" s="1078"/>
      <c r="L15" s="1078"/>
      <c r="M15" s="1078"/>
      <c r="N15" s="1078"/>
      <c r="O15" s="1078"/>
      <c r="P15" s="1078"/>
      <c r="Q15" s="1078"/>
      <c r="R15" s="1078"/>
      <c r="S15" s="1078"/>
      <c r="T15" s="1094"/>
      <c r="U15" s="1097"/>
      <c r="V15" s="1097"/>
      <c r="W15" s="1101" t="s">
        <v>18</v>
      </c>
      <c r="X15" s="1101"/>
      <c r="Y15" s="1101"/>
      <c r="Z15" s="1101"/>
      <c r="AA15" s="1101"/>
      <c r="AB15" s="1101"/>
      <c r="AC15" s="1101"/>
      <c r="AD15" s="1103" t="str">
        <f>'入力表(工事・業務）'!Q5</f>
        <v>●●●工</v>
      </c>
      <c r="AE15" s="1103"/>
      <c r="AF15" s="1103"/>
      <c r="AG15" s="1103"/>
      <c r="AH15" s="1103"/>
      <c r="AI15" s="1103"/>
      <c r="AJ15" s="1103"/>
      <c r="AK15" s="1103"/>
      <c r="AL15" s="1103"/>
      <c r="AM15" s="1111"/>
      <c r="AN15" s="1111"/>
      <c r="AO15" s="1114"/>
      <c r="AP15" s="1114"/>
      <c r="AQ15" s="1101" t="s">
        <v>18</v>
      </c>
      <c r="AR15" s="1101"/>
      <c r="AS15" s="1101"/>
      <c r="AT15" s="1101"/>
      <c r="AU15" s="1101"/>
      <c r="AV15" s="1101"/>
      <c r="AW15" s="1101"/>
      <c r="AX15" s="1103" t="str">
        <f>'入力表(工事・業務）'!Q26</f>
        <v>●●●工</v>
      </c>
      <c r="AY15" s="1103"/>
      <c r="AZ15" s="1103"/>
      <c r="BA15" s="1103"/>
      <c r="BB15" s="1103"/>
      <c r="BC15" s="1103"/>
      <c r="BD15" s="1103"/>
      <c r="BE15" s="1103"/>
      <c r="BF15" s="1103"/>
      <c r="BG15" s="1078"/>
      <c r="BH15" s="1078"/>
      <c r="BI15" s="1114"/>
      <c r="BJ15" s="1114"/>
      <c r="BK15" s="1101" t="s">
        <v>18</v>
      </c>
      <c r="BL15" s="1101"/>
      <c r="BM15" s="1101"/>
      <c r="BN15" s="1101"/>
      <c r="BO15" s="1101"/>
      <c r="BP15" s="1101"/>
      <c r="BQ15" s="1101"/>
      <c r="BR15" s="1103" t="str">
        <f>'入力表(工事・業務）'!Q47</f>
        <v>●●●工</v>
      </c>
      <c r="BS15" s="1103"/>
      <c r="BT15" s="1103"/>
      <c r="BU15" s="1103"/>
      <c r="BV15" s="1103"/>
      <c r="BW15" s="1103"/>
      <c r="BX15" s="1103"/>
      <c r="BY15" s="1103"/>
      <c r="BZ15" s="1103"/>
    </row>
    <row r="16" spans="1:81" s="1074" customFormat="1" ht="11.25" customHeight="1">
      <c r="A16" s="1078"/>
      <c r="B16" s="1078"/>
      <c r="C16" s="1078"/>
      <c r="D16" s="1078"/>
      <c r="E16" s="1078"/>
      <c r="F16" s="1078"/>
      <c r="G16" s="1078"/>
      <c r="H16" s="1078"/>
      <c r="I16" s="1078"/>
      <c r="J16" s="1078"/>
      <c r="K16" s="1078"/>
      <c r="L16" s="1078"/>
      <c r="M16" s="1078"/>
      <c r="N16" s="1078"/>
      <c r="O16" s="1078"/>
      <c r="P16" s="1078"/>
      <c r="Q16" s="1078"/>
      <c r="R16" s="1078"/>
      <c r="S16" s="1078"/>
      <c r="T16" s="1094"/>
      <c r="U16" s="1097"/>
      <c r="V16" s="1097"/>
      <c r="W16" s="1101"/>
      <c r="X16" s="1101"/>
      <c r="Y16" s="1101"/>
      <c r="Z16" s="1101"/>
      <c r="AA16" s="1101"/>
      <c r="AB16" s="1101"/>
      <c r="AC16" s="1101"/>
      <c r="AD16" s="1104" t="str">
        <f>'入力表(工事・業務）'!R5</f>
        <v>▲▲工</v>
      </c>
      <c r="AE16" s="1104"/>
      <c r="AF16" s="1104"/>
      <c r="AG16" s="1104"/>
      <c r="AH16" s="1104"/>
      <c r="AI16" s="1104"/>
      <c r="AJ16" s="1104"/>
      <c r="AK16" s="1104"/>
      <c r="AL16" s="1104"/>
      <c r="AM16" s="1111"/>
      <c r="AN16" s="1111"/>
      <c r="AO16" s="1114"/>
      <c r="AP16" s="1114"/>
      <c r="AQ16" s="1101"/>
      <c r="AR16" s="1101"/>
      <c r="AS16" s="1101"/>
      <c r="AT16" s="1101"/>
      <c r="AU16" s="1101"/>
      <c r="AV16" s="1101"/>
      <c r="AW16" s="1101"/>
      <c r="AX16" s="1104" t="str">
        <f>'入力表(工事・業務）'!R33</f>
        <v>▲▲工</v>
      </c>
      <c r="AY16" s="1104"/>
      <c r="AZ16" s="1104"/>
      <c r="BA16" s="1104"/>
      <c r="BB16" s="1104"/>
      <c r="BC16" s="1104"/>
      <c r="BD16" s="1104"/>
      <c r="BE16" s="1104"/>
      <c r="BF16" s="1104"/>
      <c r="BG16" s="1078"/>
      <c r="BH16" s="1078"/>
      <c r="BI16" s="1114"/>
      <c r="BJ16" s="1114"/>
      <c r="BK16" s="1101"/>
      <c r="BL16" s="1101"/>
      <c r="BM16" s="1101"/>
      <c r="BN16" s="1101"/>
      <c r="BO16" s="1101"/>
      <c r="BP16" s="1101"/>
      <c r="BQ16" s="1101"/>
      <c r="BR16" s="1104" t="str">
        <f>'入力表(工事・業務）'!R47</f>
        <v>▲▲工</v>
      </c>
      <c r="BS16" s="1104"/>
      <c r="BT16" s="1104"/>
      <c r="BU16" s="1104"/>
      <c r="BV16" s="1104"/>
      <c r="BW16" s="1104"/>
      <c r="BX16" s="1104"/>
      <c r="BY16" s="1104"/>
      <c r="BZ16" s="1104"/>
    </row>
    <row r="17" spans="1:78" s="1074" customFormat="1" ht="11.25" customHeight="1">
      <c r="A17" s="1078"/>
      <c r="B17" s="1078"/>
      <c r="C17" s="1078"/>
      <c r="D17" s="1078"/>
      <c r="E17" s="1078"/>
      <c r="F17" s="1078"/>
      <c r="G17" s="1078"/>
      <c r="H17" s="1078"/>
      <c r="I17" s="1078"/>
      <c r="J17" s="1078"/>
      <c r="K17" s="1078"/>
      <c r="L17" s="1078"/>
      <c r="M17" s="1078"/>
      <c r="N17" s="1078"/>
      <c r="O17" s="1078"/>
      <c r="P17" s="1078"/>
      <c r="Q17" s="1078"/>
      <c r="R17" s="1078"/>
      <c r="S17" s="1078"/>
      <c r="T17" s="1094"/>
      <c r="U17" s="1097"/>
      <c r="V17" s="1097"/>
      <c r="W17" s="1101"/>
      <c r="X17" s="1101"/>
      <c r="Y17" s="1101"/>
      <c r="Z17" s="1101"/>
      <c r="AA17" s="1101"/>
      <c r="AB17" s="1101"/>
      <c r="AC17" s="1101"/>
      <c r="AD17" s="1104" t="str">
        <f>'入力表(工事・業務）'!S5</f>
        <v>■■■工</v>
      </c>
      <c r="AE17" s="1104"/>
      <c r="AF17" s="1104"/>
      <c r="AG17" s="1104"/>
      <c r="AH17" s="1104"/>
      <c r="AI17" s="1104"/>
      <c r="AJ17" s="1104"/>
      <c r="AK17" s="1104"/>
      <c r="AL17" s="1104"/>
      <c r="AM17" s="1111"/>
      <c r="AN17" s="1111"/>
      <c r="AO17" s="1114"/>
      <c r="AP17" s="1114"/>
      <c r="AQ17" s="1101"/>
      <c r="AR17" s="1101"/>
      <c r="AS17" s="1101"/>
      <c r="AT17" s="1101"/>
      <c r="AU17" s="1101"/>
      <c r="AV17" s="1101"/>
      <c r="AW17" s="1101"/>
      <c r="AX17" s="1104" t="str">
        <f>'入力表(工事・業務）'!S33</f>
        <v>■■■工</v>
      </c>
      <c r="AY17" s="1104"/>
      <c r="AZ17" s="1104"/>
      <c r="BA17" s="1104"/>
      <c r="BB17" s="1104"/>
      <c r="BC17" s="1104"/>
      <c r="BD17" s="1104"/>
      <c r="BE17" s="1104"/>
      <c r="BF17" s="1104"/>
      <c r="BG17" s="1078"/>
      <c r="BH17" s="1078"/>
      <c r="BI17" s="1114"/>
      <c r="BJ17" s="1114"/>
      <c r="BK17" s="1101"/>
      <c r="BL17" s="1101"/>
      <c r="BM17" s="1101"/>
      <c r="BN17" s="1101"/>
      <c r="BO17" s="1101"/>
      <c r="BP17" s="1101"/>
      <c r="BQ17" s="1101"/>
      <c r="BR17" s="1104" t="str">
        <f>'入力表(工事・業務）'!S47</f>
        <v>■■■工</v>
      </c>
      <c r="BS17" s="1104"/>
      <c r="BT17" s="1104"/>
      <c r="BU17" s="1104"/>
      <c r="BV17" s="1104"/>
      <c r="BW17" s="1104"/>
      <c r="BX17" s="1104"/>
      <c r="BY17" s="1104"/>
      <c r="BZ17" s="1104"/>
    </row>
    <row r="18" spans="1:78" s="1074" customFormat="1" ht="11.25" customHeight="1">
      <c r="A18" s="1078"/>
      <c r="B18" s="1078"/>
      <c r="C18" s="1078"/>
      <c r="D18" s="1078"/>
      <c r="E18" s="1078"/>
      <c r="F18" s="1078"/>
      <c r="G18" s="1078"/>
      <c r="H18" s="1078"/>
      <c r="I18" s="1078"/>
      <c r="J18" s="1078"/>
      <c r="K18" s="1078"/>
      <c r="L18" s="1078"/>
      <c r="M18" s="1078"/>
      <c r="N18" s="1078"/>
      <c r="O18" s="1078"/>
      <c r="P18" s="1078"/>
      <c r="Q18" s="1078"/>
      <c r="R18" s="1078"/>
      <c r="S18" s="1078"/>
      <c r="T18" s="1094"/>
      <c r="U18" s="1097"/>
      <c r="V18" s="1097"/>
      <c r="W18" s="1101"/>
      <c r="X18" s="1101"/>
      <c r="Y18" s="1101"/>
      <c r="Z18" s="1101"/>
      <c r="AA18" s="1101"/>
      <c r="AB18" s="1101"/>
      <c r="AC18" s="1101"/>
      <c r="AD18" s="1104" t="str">
        <f>'入力表(工事・業務）'!T5</f>
        <v>◆◆工</v>
      </c>
      <c r="AE18" s="1104"/>
      <c r="AF18" s="1104"/>
      <c r="AG18" s="1104"/>
      <c r="AH18" s="1104"/>
      <c r="AI18" s="1104"/>
      <c r="AJ18" s="1104"/>
      <c r="AK18" s="1104"/>
      <c r="AL18" s="1104"/>
      <c r="AM18" s="1111"/>
      <c r="AN18" s="1111"/>
      <c r="AO18" s="1114"/>
      <c r="AP18" s="1114"/>
      <c r="AQ18" s="1101"/>
      <c r="AR18" s="1101"/>
      <c r="AS18" s="1101"/>
      <c r="AT18" s="1101"/>
      <c r="AU18" s="1101"/>
      <c r="AV18" s="1101"/>
      <c r="AW18" s="1101"/>
      <c r="AX18" s="1104" t="str">
        <f>'入力表(工事・業務）'!T33</f>
        <v>◆◆工</v>
      </c>
      <c r="AY18" s="1104"/>
      <c r="AZ18" s="1104"/>
      <c r="BA18" s="1104"/>
      <c r="BB18" s="1104"/>
      <c r="BC18" s="1104"/>
      <c r="BD18" s="1104"/>
      <c r="BE18" s="1104"/>
      <c r="BF18" s="1104"/>
      <c r="BG18" s="1078"/>
      <c r="BH18" s="1078"/>
      <c r="BI18" s="1114"/>
      <c r="BJ18" s="1114"/>
      <c r="BK18" s="1101"/>
      <c r="BL18" s="1101"/>
      <c r="BM18" s="1101"/>
      <c r="BN18" s="1101"/>
      <c r="BO18" s="1101"/>
      <c r="BP18" s="1101"/>
      <c r="BQ18" s="1101"/>
      <c r="BR18" s="1104" t="str">
        <f>'入力表(工事・業務）'!T47</f>
        <v>◆◆工</v>
      </c>
      <c r="BS18" s="1104"/>
      <c r="BT18" s="1104"/>
      <c r="BU18" s="1104"/>
      <c r="BV18" s="1104"/>
      <c r="BW18" s="1104"/>
      <c r="BX18" s="1104"/>
      <c r="BY18" s="1104"/>
      <c r="BZ18" s="1104"/>
    </row>
    <row r="19" spans="1:78" s="1074" customFormat="1" ht="11.25" customHeight="1">
      <c r="A19" s="1078"/>
      <c r="B19" s="1078"/>
      <c r="C19" s="1078"/>
      <c r="D19" s="1078"/>
      <c r="E19" s="1078"/>
      <c r="F19" s="1078"/>
      <c r="G19" s="1078"/>
      <c r="H19" s="1078"/>
      <c r="I19" s="1078"/>
      <c r="J19" s="1078"/>
      <c r="K19" s="1078"/>
      <c r="L19" s="1078"/>
      <c r="M19" s="1078"/>
      <c r="N19" s="1078"/>
      <c r="O19" s="1078"/>
      <c r="P19" s="1078"/>
      <c r="Q19" s="1078"/>
      <c r="R19" s="1078"/>
      <c r="S19" s="1078"/>
      <c r="T19" s="1094"/>
      <c r="U19" s="1097"/>
      <c r="V19" s="1097"/>
      <c r="W19" s="1101"/>
      <c r="X19" s="1101"/>
      <c r="Y19" s="1101"/>
      <c r="Z19" s="1101"/>
      <c r="AA19" s="1101"/>
      <c r="AB19" s="1101"/>
      <c r="AC19" s="1101"/>
      <c r="AD19" s="1105"/>
      <c r="AE19" s="1105"/>
      <c r="AF19" s="1105"/>
      <c r="AG19" s="1105"/>
      <c r="AH19" s="1105"/>
      <c r="AI19" s="1105"/>
      <c r="AJ19" s="1105"/>
      <c r="AK19" s="1105"/>
      <c r="AL19" s="1105"/>
      <c r="AM19" s="1111"/>
      <c r="AN19" s="1111"/>
      <c r="AO19" s="1114"/>
      <c r="AP19" s="1114"/>
      <c r="AQ19" s="1101"/>
      <c r="AR19" s="1101"/>
      <c r="AS19" s="1101"/>
      <c r="AT19" s="1101"/>
      <c r="AU19" s="1101"/>
      <c r="AV19" s="1101"/>
      <c r="AW19" s="1101"/>
      <c r="AX19" s="1105"/>
      <c r="AY19" s="1105"/>
      <c r="AZ19" s="1105"/>
      <c r="BA19" s="1105"/>
      <c r="BB19" s="1105"/>
      <c r="BC19" s="1105"/>
      <c r="BD19" s="1105"/>
      <c r="BE19" s="1105"/>
      <c r="BF19" s="1105"/>
      <c r="BG19" s="1078"/>
      <c r="BH19" s="1078"/>
      <c r="BI19" s="1114"/>
      <c r="BJ19" s="1114"/>
      <c r="BK19" s="1101"/>
      <c r="BL19" s="1101"/>
      <c r="BM19" s="1101"/>
      <c r="BN19" s="1101"/>
      <c r="BO19" s="1101"/>
      <c r="BP19" s="1101"/>
      <c r="BQ19" s="1101"/>
      <c r="BR19" s="1105"/>
      <c r="BS19" s="1105"/>
      <c r="BT19" s="1105"/>
      <c r="BU19" s="1105"/>
      <c r="BV19" s="1105"/>
      <c r="BW19" s="1105"/>
      <c r="BX19" s="1105"/>
      <c r="BY19" s="1105"/>
      <c r="BZ19" s="1105"/>
    </row>
    <row r="20" spans="1:78" s="1074" customFormat="1" ht="11.25" customHeight="1">
      <c r="A20" s="1078"/>
      <c r="B20" s="1078"/>
      <c r="C20" s="1078"/>
      <c r="D20" s="1078"/>
      <c r="E20" s="1078"/>
      <c r="F20" s="1078"/>
      <c r="G20" s="1078"/>
      <c r="H20" s="1078"/>
      <c r="I20" s="1078"/>
      <c r="J20" s="1078"/>
      <c r="K20" s="1078"/>
      <c r="L20" s="1078"/>
      <c r="M20" s="1078"/>
      <c r="N20" s="1078"/>
      <c r="O20" s="1078"/>
      <c r="P20" s="1078"/>
      <c r="Q20" s="1078"/>
      <c r="R20" s="1078"/>
      <c r="S20" s="1078"/>
      <c r="T20" s="1094"/>
      <c r="U20" s="1097"/>
      <c r="V20" s="1097"/>
      <c r="W20" s="1100" t="s">
        <v>328</v>
      </c>
      <c r="X20" s="1100"/>
      <c r="Y20" s="1100"/>
      <c r="Z20" s="1100"/>
      <c r="AA20" s="1100"/>
      <c r="AB20" s="1100"/>
      <c r="AC20" s="1100"/>
      <c r="AD20" s="1102" t="str">
        <f>'入力表(工事・業務）'!Q6</f>
        <v>東西　南男</v>
      </c>
      <c r="AE20" s="1102"/>
      <c r="AF20" s="1102"/>
      <c r="AG20" s="1102"/>
      <c r="AH20" s="1102"/>
      <c r="AI20" s="1102"/>
      <c r="AJ20" s="1102"/>
      <c r="AK20" s="1102"/>
      <c r="AL20" s="1102"/>
      <c r="AM20" s="1111"/>
      <c r="AN20" s="1111"/>
      <c r="AO20" s="1114"/>
      <c r="AP20" s="1114"/>
      <c r="AQ20" s="1100" t="s">
        <v>328</v>
      </c>
      <c r="AR20" s="1100"/>
      <c r="AS20" s="1100"/>
      <c r="AT20" s="1100"/>
      <c r="AU20" s="1100"/>
      <c r="AV20" s="1100"/>
      <c r="AW20" s="1100"/>
      <c r="AX20" s="1102" t="str">
        <f>'入力表(工事・業務）'!Q27</f>
        <v>東西　二男</v>
      </c>
      <c r="AY20" s="1102"/>
      <c r="AZ20" s="1102"/>
      <c r="BA20" s="1102"/>
      <c r="BB20" s="1102"/>
      <c r="BC20" s="1102"/>
      <c r="BD20" s="1102"/>
      <c r="BE20" s="1102"/>
      <c r="BF20" s="1102"/>
      <c r="BG20" s="1078"/>
      <c r="BH20" s="1078"/>
      <c r="BI20" s="1114"/>
      <c r="BJ20" s="1114"/>
      <c r="BK20" s="1100" t="s">
        <v>328</v>
      </c>
      <c r="BL20" s="1100"/>
      <c r="BM20" s="1100"/>
      <c r="BN20" s="1100"/>
      <c r="BO20" s="1100"/>
      <c r="BP20" s="1100"/>
      <c r="BQ20" s="1100"/>
      <c r="BR20" s="1102" t="str">
        <f>'入力表(工事・業務）'!Q48</f>
        <v>東西　三男</v>
      </c>
      <c r="BS20" s="1102"/>
      <c r="BT20" s="1102"/>
      <c r="BU20" s="1102"/>
      <c r="BV20" s="1102"/>
      <c r="BW20" s="1102"/>
      <c r="BX20" s="1102"/>
      <c r="BY20" s="1102"/>
      <c r="BZ20" s="1102"/>
    </row>
    <row r="21" spans="1:78" s="1074" customFormat="1" ht="11.25" customHeight="1">
      <c r="A21" s="1078"/>
      <c r="B21" s="1078"/>
      <c r="C21" s="1078"/>
      <c r="D21" s="1078"/>
      <c r="E21" s="1078"/>
      <c r="F21" s="1078"/>
      <c r="G21" s="1078"/>
      <c r="H21" s="1078"/>
      <c r="I21" s="1078"/>
      <c r="J21" s="1078"/>
      <c r="K21" s="1078"/>
      <c r="L21" s="1078"/>
      <c r="M21" s="1078"/>
      <c r="N21" s="1078"/>
      <c r="O21" s="1078"/>
      <c r="P21" s="1078"/>
      <c r="Q21" s="1078"/>
      <c r="R21" s="1078"/>
      <c r="S21" s="1078"/>
      <c r="T21" s="1094"/>
      <c r="U21" s="1098" t="s">
        <v>335</v>
      </c>
      <c r="V21" s="1098"/>
      <c r="W21" s="1100"/>
      <c r="X21" s="1100"/>
      <c r="Y21" s="1100"/>
      <c r="Z21" s="1100"/>
      <c r="AA21" s="1100"/>
      <c r="AB21" s="1100"/>
      <c r="AC21" s="1100"/>
      <c r="AD21" s="1102"/>
      <c r="AE21" s="1102"/>
      <c r="AF21" s="1102"/>
      <c r="AG21" s="1102"/>
      <c r="AH21" s="1102"/>
      <c r="AI21" s="1102"/>
      <c r="AJ21" s="1102"/>
      <c r="AK21" s="1102"/>
      <c r="AL21" s="1102"/>
      <c r="AM21" s="1111"/>
      <c r="AN21" s="1111"/>
      <c r="AO21" s="1098" t="s">
        <v>335</v>
      </c>
      <c r="AP21" s="1098"/>
      <c r="AQ21" s="1100"/>
      <c r="AR21" s="1100"/>
      <c r="AS21" s="1100"/>
      <c r="AT21" s="1100"/>
      <c r="AU21" s="1100"/>
      <c r="AV21" s="1100"/>
      <c r="AW21" s="1100"/>
      <c r="AX21" s="1102"/>
      <c r="AY21" s="1102"/>
      <c r="AZ21" s="1102"/>
      <c r="BA21" s="1102"/>
      <c r="BB21" s="1102"/>
      <c r="BC21" s="1102"/>
      <c r="BD21" s="1102"/>
      <c r="BE21" s="1102"/>
      <c r="BF21" s="1102"/>
      <c r="BG21" s="1078"/>
      <c r="BH21" s="1078"/>
      <c r="BI21" s="1098" t="s">
        <v>335</v>
      </c>
      <c r="BJ21" s="1098"/>
      <c r="BK21" s="1100"/>
      <c r="BL21" s="1100"/>
      <c r="BM21" s="1100"/>
      <c r="BN21" s="1100"/>
      <c r="BO21" s="1100"/>
      <c r="BP21" s="1100"/>
      <c r="BQ21" s="1100"/>
      <c r="BR21" s="1102"/>
      <c r="BS21" s="1102"/>
      <c r="BT21" s="1102"/>
      <c r="BU21" s="1102"/>
      <c r="BV21" s="1102"/>
      <c r="BW21" s="1102"/>
      <c r="BX21" s="1102"/>
      <c r="BY21" s="1102"/>
      <c r="BZ21" s="1102"/>
    </row>
    <row r="22" spans="1:78" s="1074" customFormat="1" ht="12.75" customHeight="1">
      <c r="A22" s="1078"/>
      <c r="B22" s="1078"/>
      <c r="C22" s="1078"/>
      <c r="D22" s="1078"/>
      <c r="E22" s="1078"/>
      <c r="F22" s="1078"/>
      <c r="G22" s="1078"/>
      <c r="H22" s="1078"/>
      <c r="I22" s="1078"/>
      <c r="J22" s="1078"/>
      <c r="K22" s="1078"/>
      <c r="L22" s="1078"/>
      <c r="M22" s="1078"/>
      <c r="N22" s="1078"/>
      <c r="O22" s="1078"/>
      <c r="P22" s="1078"/>
      <c r="Q22" s="1078"/>
      <c r="R22" s="1078"/>
      <c r="S22" s="1078"/>
      <c r="T22" s="1094"/>
      <c r="U22" s="1098"/>
      <c r="V22" s="1098"/>
      <c r="W22" s="1100" t="s">
        <v>372</v>
      </c>
      <c r="X22" s="1100"/>
      <c r="Y22" s="1100"/>
      <c r="Z22" s="1100"/>
      <c r="AA22" s="1100"/>
      <c r="AB22" s="1100"/>
      <c r="AC22" s="1100"/>
      <c r="AD22" s="1106" t="str">
        <f>'入力表(工事・業務）'!Q7</f>
        <v>平成●年●月●日</v>
      </c>
      <c r="AE22" s="1106"/>
      <c r="AF22" s="1106"/>
      <c r="AG22" s="1106"/>
      <c r="AH22" s="1106"/>
      <c r="AI22" s="1106"/>
      <c r="AJ22" s="1106"/>
      <c r="AK22" s="1106"/>
      <c r="AL22" s="1106"/>
      <c r="AM22" s="1111"/>
      <c r="AN22" s="1111"/>
      <c r="AO22" s="1098"/>
      <c r="AP22" s="1098"/>
      <c r="AQ22" s="1100" t="s">
        <v>372</v>
      </c>
      <c r="AR22" s="1100"/>
      <c r="AS22" s="1100"/>
      <c r="AT22" s="1100"/>
      <c r="AU22" s="1100"/>
      <c r="AV22" s="1100"/>
      <c r="AW22" s="1100"/>
      <c r="AX22" s="1115" t="str">
        <f>'入力表(工事・業務）'!Q28</f>
        <v>平成●年●月●日</v>
      </c>
      <c r="AY22" s="1115"/>
      <c r="AZ22" s="1115"/>
      <c r="BA22" s="1115"/>
      <c r="BB22" s="1115"/>
      <c r="BC22" s="1115"/>
      <c r="BD22" s="1115"/>
      <c r="BE22" s="1115"/>
      <c r="BF22" s="1115"/>
      <c r="BG22" s="1078"/>
      <c r="BH22" s="1078"/>
      <c r="BI22" s="1098"/>
      <c r="BJ22" s="1098"/>
      <c r="BK22" s="1100" t="s">
        <v>372</v>
      </c>
      <c r="BL22" s="1100"/>
      <c r="BM22" s="1100"/>
      <c r="BN22" s="1100"/>
      <c r="BO22" s="1100"/>
      <c r="BP22" s="1100"/>
      <c r="BQ22" s="1100"/>
      <c r="BR22" s="1115" t="str">
        <f>'入力表(工事・業務）'!Q49</f>
        <v>平成●年●月●日</v>
      </c>
      <c r="BS22" s="1115"/>
      <c r="BT22" s="1115"/>
      <c r="BU22" s="1115"/>
      <c r="BV22" s="1115"/>
      <c r="BW22" s="1115"/>
      <c r="BX22" s="1115"/>
      <c r="BY22" s="1115"/>
      <c r="BZ22" s="1115"/>
    </row>
    <row r="23" spans="1:78" s="1074" customFormat="1" ht="12.75" customHeight="1">
      <c r="A23" s="1078"/>
      <c r="B23" s="1078"/>
      <c r="C23" s="1078"/>
      <c r="D23" s="1078"/>
      <c r="E23" s="1078"/>
      <c r="F23" s="1078"/>
      <c r="G23" s="1078"/>
      <c r="H23" s="1078"/>
      <c r="I23" s="1078"/>
      <c r="J23" s="1078"/>
      <c r="K23" s="1078"/>
      <c r="L23" s="1078"/>
      <c r="M23" s="1078"/>
      <c r="N23" s="1078"/>
      <c r="O23" s="1078"/>
      <c r="P23" s="1078"/>
      <c r="Q23" s="1078"/>
      <c r="R23" s="1078"/>
      <c r="S23" s="1078"/>
      <c r="T23" s="1094"/>
      <c r="U23" s="1098"/>
      <c r="V23" s="1098"/>
      <c r="W23" s="1100"/>
      <c r="X23" s="1100"/>
      <c r="Y23" s="1100"/>
      <c r="Z23" s="1100"/>
      <c r="AA23" s="1100"/>
      <c r="AB23" s="1100"/>
      <c r="AC23" s="1100"/>
      <c r="AD23" s="1107" t="s">
        <v>539</v>
      </c>
      <c r="AE23" s="1107"/>
      <c r="AF23" s="1109" t="str">
        <f>'入力表(工事・業務）'!S7</f>
        <v>平成●年●月●日</v>
      </c>
      <c r="AG23" s="1109"/>
      <c r="AH23" s="1109"/>
      <c r="AI23" s="1109"/>
      <c r="AJ23" s="1109"/>
      <c r="AK23" s="1109"/>
      <c r="AL23" s="1109"/>
      <c r="AM23" s="1111"/>
      <c r="AN23" s="1111"/>
      <c r="AO23" s="1098"/>
      <c r="AP23" s="1098"/>
      <c r="AQ23" s="1100"/>
      <c r="AR23" s="1100"/>
      <c r="AS23" s="1100"/>
      <c r="AT23" s="1100"/>
      <c r="AU23" s="1100"/>
      <c r="AV23" s="1100"/>
      <c r="AW23" s="1100"/>
      <c r="AX23" s="1107" t="s">
        <v>539</v>
      </c>
      <c r="AY23" s="1107"/>
      <c r="AZ23" s="1109" t="str">
        <f>'入力表(工事・業務）'!S28</f>
        <v>平成●年●月●日</v>
      </c>
      <c r="BA23" s="1109"/>
      <c r="BB23" s="1109"/>
      <c r="BC23" s="1109"/>
      <c r="BD23" s="1109"/>
      <c r="BE23" s="1109"/>
      <c r="BF23" s="1109"/>
      <c r="BG23" s="1078"/>
      <c r="BH23" s="1078"/>
      <c r="BI23" s="1098"/>
      <c r="BJ23" s="1098"/>
      <c r="BK23" s="1100"/>
      <c r="BL23" s="1100"/>
      <c r="BM23" s="1100"/>
      <c r="BN23" s="1100"/>
      <c r="BO23" s="1100"/>
      <c r="BP23" s="1100"/>
      <c r="BQ23" s="1100"/>
      <c r="BR23" s="1107" t="s">
        <v>539</v>
      </c>
      <c r="BS23" s="1107"/>
      <c r="BT23" s="1109" t="str">
        <f>'入力表(工事・業務）'!S49</f>
        <v>平成●年●月●日</v>
      </c>
      <c r="BU23" s="1109"/>
      <c r="BV23" s="1109"/>
      <c r="BW23" s="1109"/>
      <c r="BX23" s="1109"/>
      <c r="BY23" s="1109"/>
      <c r="BZ23" s="1109"/>
    </row>
    <row r="24" spans="1:78" s="1074" customFormat="1" ht="11.25" customHeight="1">
      <c r="A24" s="1078"/>
      <c r="B24" s="1078"/>
      <c r="C24" s="1078"/>
      <c r="D24" s="1078"/>
      <c r="E24" s="1078"/>
      <c r="F24" s="1078"/>
      <c r="G24" s="1078"/>
      <c r="H24" s="1078"/>
      <c r="I24" s="1078"/>
      <c r="J24" s="1078"/>
      <c r="K24" s="1078"/>
      <c r="L24" s="1078"/>
      <c r="M24" s="1078"/>
      <c r="N24" s="1078"/>
      <c r="O24" s="1078"/>
      <c r="P24" s="1078"/>
      <c r="Q24" s="1078"/>
      <c r="R24" s="1078"/>
      <c r="S24" s="1078"/>
      <c r="T24" s="1094"/>
      <c r="U24" s="1078"/>
      <c r="V24" s="1078"/>
      <c r="W24" s="1078"/>
      <c r="X24" s="1078"/>
      <c r="Y24" s="1078"/>
      <c r="Z24" s="1078"/>
      <c r="AA24" s="1078"/>
      <c r="AB24" s="1078"/>
      <c r="AC24" s="1078"/>
      <c r="AD24" s="1108"/>
      <c r="AE24" s="1108"/>
      <c r="AF24" s="1108"/>
      <c r="AG24" s="1108"/>
      <c r="AH24" s="1108"/>
      <c r="AI24" s="1108"/>
      <c r="AJ24" s="1108"/>
      <c r="AK24" s="1108"/>
      <c r="AL24" s="1108"/>
      <c r="AM24" s="1078"/>
      <c r="AN24" s="1078"/>
      <c r="AO24" s="1078"/>
      <c r="AP24" s="1078"/>
      <c r="AQ24" s="1078"/>
      <c r="AR24" s="1078"/>
      <c r="AS24" s="1078"/>
      <c r="AT24" s="1078"/>
      <c r="AU24" s="1078"/>
      <c r="AV24" s="1078"/>
      <c r="AW24" s="1078"/>
      <c r="AX24" s="1116"/>
      <c r="AY24" s="1116"/>
      <c r="AZ24" s="1116"/>
      <c r="BA24" s="1116"/>
      <c r="BB24" s="1116"/>
      <c r="BC24" s="1116"/>
      <c r="BD24" s="1116"/>
      <c r="BE24" s="1116"/>
      <c r="BF24" s="1116"/>
      <c r="BG24" s="1078"/>
      <c r="BH24" s="1078"/>
      <c r="BI24" s="1078"/>
      <c r="BJ24" s="1078"/>
      <c r="BK24" s="1078"/>
      <c r="BL24" s="1078"/>
      <c r="BM24" s="1078"/>
      <c r="BN24" s="1078"/>
      <c r="BO24" s="1078"/>
      <c r="BP24" s="1078"/>
      <c r="BQ24" s="1078"/>
      <c r="BR24" s="1116"/>
      <c r="BS24" s="1116"/>
      <c r="BT24" s="1116"/>
      <c r="BU24" s="1116"/>
      <c r="BV24" s="1116"/>
      <c r="BW24" s="1116"/>
      <c r="BX24" s="1116"/>
      <c r="BY24" s="1116"/>
      <c r="BZ24" s="1116"/>
    </row>
    <row r="25" spans="1:78" s="1074" customFormat="1" ht="11.25" customHeight="1">
      <c r="A25" s="1078"/>
      <c r="B25" s="1078"/>
      <c r="C25" s="1078"/>
      <c r="D25" s="1078"/>
      <c r="E25" s="1078"/>
      <c r="F25" s="1078"/>
      <c r="G25" s="1078"/>
      <c r="H25" s="1078"/>
      <c r="I25" s="1078"/>
      <c r="J25" s="1078"/>
      <c r="K25" s="1078"/>
      <c r="L25" s="1078"/>
      <c r="M25" s="1078"/>
      <c r="N25" s="1078"/>
      <c r="O25" s="1078"/>
      <c r="P25" s="1078"/>
      <c r="Q25" s="1078"/>
      <c r="R25" s="1078"/>
      <c r="S25" s="1078"/>
      <c r="T25" s="1094"/>
      <c r="U25" s="1078"/>
      <c r="V25" s="1078"/>
      <c r="W25" s="1078"/>
      <c r="X25" s="1078"/>
      <c r="Y25" s="1078"/>
      <c r="Z25" s="1078"/>
      <c r="AA25" s="1078"/>
      <c r="AB25" s="1078"/>
      <c r="AC25" s="1078"/>
      <c r="AD25" s="1108"/>
      <c r="AE25" s="1108"/>
      <c r="AF25" s="1108"/>
      <c r="AG25" s="1108"/>
      <c r="AH25" s="1108"/>
      <c r="AI25" s="1108"/>
      <c r="AJ25" s="1108"/>
      <c r="AK25" s="1108"/>
      <c r="AL25" s="1108"/>
      <c r="AM25" s="1078"/>
      <c r="AN25" s="1078"/>
      <c r="AO25" s="1078"/>
      <c r="AP25" s="1078"/>
      <c r="AQ25" s="1078"/>
      <c r="AR25" s="1078"/>
      <c r="AS25" s="1078"/>
      <c r="AT25" s="1078"/>
      <c r="AU25" s="1078"/>
      <c r="AV25" s="1078"/>
      <c r="AW25" s="1078"/>
      <c r="AX25" s="1116"/>
      <c r="AY25" s="1116"/>
      <c r="AZ25" s="1116"/>
      <c r="BA25" s="1116"/>
      <c r="BB25" s="1116"/>
      <c r="BC25" s="1116"/>
      <c r="BD25" s="1116"/>
      <c r="BE25" s="1116"/>
      <c r="BF25" s="1116"/>
      <c r="BG25" s="1078"/>
      <c r="BH25" s="1078"/>
      <c r="BI25" s="1078"/>
      <c r="BJ25" s="1078"/>
      <c r="BK25" s="1078"/>
      <c r="BL25" s="1078"/>
      <c r="BM25" s="1078"/>
      <c r="BN25" s="1078"/>
      <c r="BO25" s="1078"/>
      <c r="BP25" s="1078"/>
      <c r="BQ25" s="1078"/>
      <c r="BR25" s="1116"/>
      <c r="BS25" s="1116"/>
      <c r="BT25" s="1116"/>
      <c r="BU25" s="1116"/>
      <c r="BV25" s="1116"/>
      <c r="BW25" s="1116"/>
      <c r="BX25" s="1116"/>
      <c r="BY25" s="1116"/>
      <c r="BZ25" s="1116"/>
    </row>
    <row r="26" spans="1:78" s="1074" customFormat="1" ht="11.25" customHeight="1">
      <c r="A26" s="1078"/>
      <c r="B26" s="1078"/>
      <c r="C26" s="1078"/>
      <c r="D26" s="1078"/>
      <c r="E26" s="1078"/>
      <c r="F26" s="1078"/>
      <c r="G26" s="1078"/>
      <c r="H26" s="1078"/>
      <c r="I26" s="1078"/>
      <c r="J26" s="1078"/>
      <c r="K26" s="1078"/>
      <c r="L26" s="1078"/>
      <c r="M26" s="1078"/>
      <c r="N26" s="1078"/>
      <c r="O26" s="1078"/>
      <c r="P26" s="1078"/>
      <c r="Q26" s="1078"/>
      <c r="R26" s="1078"/>
      <c r="S26" s="1078"/>
      <c r="T26" s="1094"/>
      <c r="U26" s="1078"/>
      <c r="V26" s="1078"/>
      <c r="W26" s="1078"/>
      <c r="X26" s="1078"/>
      <c r="Y26" s="1078"/>
      <c r="Z26" s="1078"/>
      <c r="AA26" s="1078"/>
      <c r="AB26" s="1078"/>
      <c r="AC26" s="1078"/>
      <c r="AD26" s="1108"/>
      <c r="AE26" s="1108"/>
      <c r="AF26" s="1108"/>
      <c r="AG26" s="1108"/>
      <c r="AH26" s="1108"/>
      <c r="AI26" s="1108"/>
      <c r="AJ26" s="1108"/>
      <c r="AK26" s="1108"/>
      <c r="AL26" s="1108"/>
      <c r="AM26" s="1078"/>
      <c r="AN26" s="1078"/>
      <c r="AO26" s="1078"/>
      <c r="AP26" s="1078"/>
      <c r="AQ26" s="1078"/>
      <c r="AR26" s="1078"/>
      <c r="AS26" s="1078"/>
      <c r="AT26" s="1078"/>
      <c r="AU26" s="1078"/>
      <c r="AV26" s="1078"/>
      <c r="AW26" s="1078"/>
      <c r="AX26" s="1116"/>
      <c r="AY26" s="1116"/>
      <c r="AZ26" s="1116"/>
      <c r="BA26" s="1116"/>
      <c r="BB26" s="1116"/>
      <c r="BC26" s="1116"/>
      <c r="BD26" s="1116"/>
      <c r="BE26" s="1116"/>
      <c r="BF26" s="1116"/>
      <c r="BG26" s="1078"/>
      <c r="BH26" s="1078"/>
      <c r="BI26" s="1078"/>
      <c r="BJ26" s="1078"/>
      <c r="BK26" s="1078"/>
      <c r="BL26" s="1078"/>
      <c r="BM26" s="1078"/>
      <c r="BN26" s="1078"/>
      <c r="BO26" s="1078"/>
      <c r="BP26" s="1078"/>
      <c r="BQ26" s="1078"/>
      <c r="BR26" s="1116"/>
      <c r="BS26" s="1116"/>
      <c r="BT26" s="1116"/>
      <c r="BU26" s="1116"/>
      <c r="BV26" s="1116"/>
      <c r="BW26" s="1116"/>
      <c r="BX26" s="1116"/>
      <c r="BY26" s="1116"/>
      <c r="BZ26" s="1116"/>
    </row>
    <row r="27" spans="1:78" s="1074" customFormat="1" ht="11.25" customHeight="1">
      <c r="A27" s="1078"/>
      <c r="B27" s="1078"/>
      <c r="C27" s="1078"/>
      <c r="D27" s="1078"/>
      <c r="E27" s="1078"/>
      <c r="F27" s="1078"/>
      <c r="G27" s="1078"/>
      <c r="H27" s="1078"/>
      <c r="I27" s="1078"/>
      <c r="J27" s="1078"/>
      <c r="K27" s="1078"/>
      <c r="L27" s="1078"/>
      <c r="M27" s="1078"/>
      <c r="N27" s="1078"/>
      <c r="O27" s="1078"/>
      <c r="P27" s="1078"/>
      <c r="Q27" s="1078"/>
      <c r="R27" s="1078"/>
      <c r="S27" s="1078"/>
      <c r="T27" s="1095"/>
      <c r="U27" s="1097" t="str">
        <f>'入力表(工事・業務）'!T11</f>
        <v>建築一式</v>
      </c>
      <c r="V27" s="1097"/>
      <c r="W27" s="1100" t="s">
        <v>590</v>
      </c>
      <c r="X27" s="1100"/>
      <c r="Y27" s="1100"/>
      <c r="Z27" s="1100"/>
      <c r="AA27" s="1100"/>
      <c r="AB27" s="1100"/>
      <c r="AC27" s="1100"/>
      <c r="AD27" s="1102" t="str">
        <f>'入力表(工事・業務）'!Q9</f>
        <v>▲▲▲会社</v>
      </c>
      <c r="AE27" s="1102"/>
      <c r="AF27" s="1102"/>
      <c r="AG27" s="1102"/>
      <c r="AH27" s="1102"/>
      <c r="AI27" s="1102"/>
      <c r="AJ27" s="1102"/>
      <c r="AK27" s="1102"/>
      <c r="AL27" s="1102"/>
      <c r="AM27" s="1093"/>
      <c r="AN27" s="1113"/>
      <c r="AO27" s="1097" t="str">
        <f>'入力表(工事・業務）'!T32</f>
        <v>建築一式</v>
      </c>
      <c r="AP27" s="1097"/>
      <c r="AQ27" s="1100" t="s">
        <v>590</v>
      </c>
      <c r="AR27" s="1100"/>
      <c r="AS27" s="1100"/>
      <c r="AT27" s="1100"/>
      <c r="AU27" s="1100"/>
      <c r="AV27" s="1100"/>
      <c r="AW27" s="1100"/>
      <c r="AX27" s="1102" t="str">
        <f>'入力表(工事・業務）'!Q30</f>
        <v>▲▲▲会社</v>
      </c>
      <c r="AY27" s="1102"/>
      <c r="AZ27" s="1102"/>
      <c r="BA27" s="1102"/>
      <c r="BB27" s="1102"/>
      <c r="BC27" s="1102"/>
      <c r="BD27" s="1102"/>
      <c r="BE27" s="1102"/>
      <c r="BF27" s="1102"/>
      <c r="BG27" s="1093"/>
      <c r="BH27" s="1113"/>
      <c r="BI27" s="1097" t="str">
        <f>'入力表(工事・業務）'!T53</f>
        <v>建築一式</v>
      </c>
      <c r="BJ27" s="1097"/>
      <c r="BK27" s="1100" t="s">
        <v>590</v>
      </c>
      <c r="BL27" s="1100"/>
      <c r="BM27" s="1100"/>
      <c r="BN27" s="1100"/>
      <c r="BO27" s="1100"/>
      <c r="BP27" s="1100"/>
      <c r="BQ27" s="1100"/>
      <c r="BR27" s="1102" t="str">
        <f>'入力表(工事・業務）'!Q51</f>
        <v>▲▲▲会社</v>
      </c>
      <c r="BS27" s="1102"/>
      <c r="BT27" s="1102"/>
      <c r="BU27" s="1102"/>
      <c r="BV27" s="1102"/>
      <c r="BW27" s="1102"/>
      <c r="BX27" s="1102"/>
      <c r="BY27" s="1102"/>
      <c r="BZ27" s="1102"/>
    </row>
    <row r="28" spans="1:78" s="1074" customFormat="1" ht="11.25" customHeight="1">
      <c r="A28" s="1078"/>
      <c r="B28" s="1078"/>
      <c r="C28" s="1078"/>
      <c r="D28" s="1078"/>
      <c r="E28" s="1078"/>
      <c r="F28" s="1078"/>
      <c r="G28" s="1078"/>
      <c r="H28" s="1078"/>
      <c r="I28" s="1078"/>
      <c r="J28" s="1078"/>
      <c r="K28" s="1078"/>
      <c r="L28" s="1078"/>
      <c r="M28" s="1078"/>
      <c r="N28" s="1078"/>
      <c r="O28" s="1078"/>
      <c r="P28" s="1078"/>
      <c r="Q28" s="1078"/>
      <c r="R28" s="1078"/>
      <c r="S28" s="1078"/>
      <c r="T28" s="1094"/>
      <c r="U28" s="1097"/>
      <c r="V28" s="1097"/>
      <c r="W28" s="1100"/>
      <c r="X28" s="1100"/>
      <c r="Y28" s="1100"/>
      <c r="Z28" s="1100"/>
      <c r="AA28" s="1100"/>
      <c r="AB28" s="1100"/>
      <c r="AC28" s="1100"/>
      <c r="AD28" s="1102"/>
      <c r="AE28" s="1102"/>
      <c r="AF28" s="1102"/>
      <c r="AG28" s="1102"/>
      <c r="AH28" s="1102"/>
      <c r="AI28" s="1102"/>
      <c r="AJ28" s="1102"/>
      <c r="AK28" s="1102"/>
      <c r="AL28" s="1102"/>
      <c r="AM28" s="1078"/>
      <c r="AN28" s="1078"/>
      <c r="AO28" s="1097"/>
      <c r="AP28" s="1097"/>
      <c r="AQ28" s="1100"/>
      <c r="AR28" s="1100"/>
      <c r="AS28" s="1100"/>
      <c r="AT28" s="1100"/>
      <c r="AU28" s="1100"/>
      <c r="AV28" s="1100"/>
      <c r="AW28" s="1100"/>
      <c r="AX28" s="1102"/>
      <c r="AY28" s="1102"/>
      <c r="AZ28" s="1102"/>
      <c r="BA28" s="1102"/>
      <c r="BB28" s="1102"/>
      <c r="BC28" s="1102"/>
      <c r="BD28" s="1102"/>
      <c r="BE28" s="1102"/>
      <c r="BF28" s="1102"/>
      <c r="BG28" s="1078"/>
      <c r="BH28" s="1078"/>
      <c r="BI28" s="1097"/>
      <c r="BJ28" s="1097"/>
      <c r="BK28" s="1100"/>
      <c r="BL28" s="1100"/>
      <c r="BM28" s="1100"/>
      <c r="BN28" s="1100"/>
      <c r="BO28" s="1100"/>
      <c r="BP28" s="1100"/>
      <c r="BQ28" s="1100"/>
      <c r="BR28" s="1102"/>
      <c r="BS28" s="1102"/>
      <c r="BT28" s="1102"/>
      <c r="BU28" s="1102"/>
      <c r="BV28" s="1102"/>
      <c r="BW28" s="1102"/>
      <c r="BX28" s="1102"/>
      <c r="BY28" s="1102"/>
      <c r="BZ28" s="1102"/>
    </row>
    <row r="29" spans="1:78" s="1074" customFormat="1" ht="11.25" customHeight="1">
      <c r="A29" s="1078"/>
      <c r="B29" s="1078"/>
      <c r="C29" s="1078"/>
      <c r="D29" s="1078"/>
      <c r="E29" s="1078"/>
      <c r="F29" s="1078"/>
      <c r="G29" s="1078"/>
      <c r="H29" s="1078"/>
      <c r="I29" s="1078"/>
      <c r="J29" s="1078"/>
      <c r="K29" s="1078"/>
      <c r="L29" s="1078"/>
      <c r="M29" s="1078"/>
      <c r="N29" s="1078"/>
      <c r="O29" s="1078"/>
      <c r="P29" s="1078"/>
      <c r="Q29" s="1078"/>
      <c r="R29" s="1078"/>
      <c r="S29" s="1078"/>
      <c r="T29" s="1094"/>
      <c r="U29" s="1097"/>
      <c r="V29" s="1097"/>
      <c r="W29" s="1101" t="s">
        <v>18</v>
      </c>
      <c r="X29" s="1101"/>
      <c r="Y29" s="1101"/>
      <c r="Z29" s="1101"/>
      <c r="AA29" s="1101"/>
      <c r="AB29" s="1101"/>
      <c r="AC29" s="1101"/>
      <c r="AD29" s="1103" t="str">
        <f>'入力表(工事・業務）'!Q19</f>
        <v>●●●工</v>
      </c>
      <c r="AE29" s="1103"/>
      <c r="AF29" s="1103"/>
      <c r="AG29" s="1103"/>
      <c r="AH29" s="1103"/>
      <c r="AI29" s="1103"/>
      <c r="AJ29" s="1103"/>
      <c r="AK29" s="1103"/>
      <c r="AL29" s="1103"/>
      <c r="AM29" s="1078"/>
      <c r="AN29" s="1078"/>
      <c r="AO29" s="1097"/>
      <c r="AP29" s="1097"/>
      <c r="AQ29" s="1101" t="s">
        <v>18</v>
      </c>
      <c r="AR29" s="1101"/>
      <c r="AS29" s="1101"/>
      <c r="AT29" s="1101"/>
      <c r="AU29" s="1101"/>
      <c r="AV29" s="1101"/>
      <c r="AW29" s="1101"/>
      <c r="AX29" s="1103" t="str">
        <f>'入力表(工事・業務）'!Q33</f>
        <v>●●●工</v>
      </c>
      <c r="AY29" s="1103"/>
      <c r="AZ29" s="1103"/>
      <c r="BA29" s="1103"/>
      <c r="BB29" s="1103"/>
      <c r="BC29" s="1103"/>
      <c r="BD29" s="1103"/>
      <c r="BE29" s="1103"/>
      <c r="BF29" s="1103"/>
      <c r="BG29" s="1078"/>
      <c r="BH29" s="1078"/>
      <c r="BI29" s="1097"/>
      <c r="BJ29" s="1097"/>
      <c r="BK29" s="1101" t="s">
        <v>18</v>
      </c>
      <c r="BL29" s="1101"/>
      <c r="BM29" s="1101"/>
      <c r="BN29" s="1101"/>
      <c r="BO29" s="1101"/>
      <c r="BP29" s="1101"/>
      <c r="BQ29" s="1101"/>
      <c r="BR29" s="1103" t="str">
        <f>'入力表(工事・業務）'!Q54</f>
        <v>●●●工</v>
      </c>
      <c r="BS29" s="1103"/>
      <c r="BT29" s="1103"/>
      <c r="BU29" s="1103"/>
      <c r="BV29" s="1103"/>
      <c r="BW29" s="1103"/>
      <c r="BX29" s="1103"/>
      <c r="BY29" s="1103"/>
      <c r="BZ29" s="1103"/>
    </row>
    <row r="30" spans="1:78" s="1074" customFormat="1" ht="11.25" customHeight="1">
      <c r="A30" s="1078"/>
      <c r="B30" s="1078"/>
      <c r="C30" s="1078"/>
      <c r="D30" s="1078"/>
      <c r="E30" s="1078"/>
      <c r="F30" s="1078"/>
      <c r="G30" s="1078"/>
      <c r="H30" s="1078"/>
      <c r="I30" s="1078"/>
      <c r="J30" s="1078"/>
      <c r="K30" s="1078"/>
      <c r="L30" s="1078"/>
      <c r="M30" s="1078"/>
      <c r="N30" s="1078"/>
      <c r="O30" s="1078"/>
      <c r="P30" s="1078"/>
      <c r="Q30" s="1078"/>
      <c r="R30" s="1078"/>
      <c r="S30" s="1078"/>
      <c r="T30" s="1094"/>
      <c r="U30" s="1097"/>
      <c r="V30" s="1097"/>
      <c r="W30" s="1101"/>
      <c r="X30" s="1101"/>
      <c r="Y30" s="1101"/>
      <c r="Z30" s="1101"/>
      <c r="AA30" s="1101"/>
      <c r="AB30" s="1101"/>
      <c r="AC30" s="1101"/>
      <c r="AD30" s="1104" t="str">
        <f>'入力表(工事・業務）'!R19</f>
        <v>▲▲工</v>
      </c>
      <c r="AE30" s="1104"/>
      <c r="AF30" s="1104"/>
      <c r="AG30" s="1104"/>
      <c r="AH30" s="1104"/>
      <c r="AI30" s="1104"/>
      <c r="AJ30" s="1104"/>
      <c r="AK30" s="1104"/>
      <c r="AL30" s="1104"/>
      <c r="AM30" s="1078"/>
      <c r="AN30" s="1078"/>
      <c r="AO30" s="1097"/>
      <c r="AP30" s="1097"/>
      <c r="AQ30" s="1101"/>
      <c r="AR30" s="1101"/>
      <c r="AS30" s="1101"/>
      <c r="AT30" s="1101"/>
      <c r="AU30" s="1101"/>
      <c r="AV30" s="1101"/>
      <c r="AW30" s="1101"/>
      <c r="AX30" s="1104" t="str">
        <f>'入力表(工事・業務）'!R33</f>
        <v>▲▲工</v>
      </c>
      <c r="AY30" s="1104"/>
      <c r="AZ30" s="1104"/>
      <c r="BA30" s="1104"/>
      <c r="BB30" s="1104"/>
      <c r="BC30" s="1104"/>
      <c r="BD30" s="1104"/>
      <c r="BE30" s="1104"/>
      <c r="BF30" s="1104"/>
      <c r="BG30" s="1078"/>
      <c r="BH30" s="1078"/>
      <c r="BI30" s="1097"/>
      <c r="BJ30" s="1097"/>
      <c r="BK30" s="1101"/>
      <c r="BL30" s="1101"/>
      <c r="BM30" s="1101"/>
      <c r="BN30" s="1101"/>
      <c r="BO30" s="1101"/>
      <c r="BP30" s="1101"/>
      <c r="BQ30" s="1101"/>
      <c r="BR30" s="1104" t="str">
        <f>'入力表(工事・業務）'!R54</f>
        <v>▲▲工</v>
      </c>
      <c r="BS30" s="1104"/>
      <c r="BT30" s="1104"/>
      <c r="BU30" s="1104"/>
      <c r="BV30" s="1104"/>
      <c r="BW30" s="1104"/>
      <c r="BX30" s="1104"/>
      <c r="BY30" s="1104"/>
      <c r="BZ30" s="1104"/>
    </row>
    <row r="31" spans="1:78" s="1074" customFormat="1" ht="11.25" customHeight="1">
      <c r="A31" s="1078"/>
      <c r="B31" s="1078"/>
      <c r="C31" s="1078"/>
      <c r="D31" s="1078"/>
      <c r="E31" s="1078"/>
      <c r="F31" s="1078"/>
      <c r="G31" s="1078"/>
      <c r="H31" s="1078"/>
      <c r="I31" s="1078"/>
      <c r="J31" s="1078"/>
      <c r="K31" s="1078"/>
      <c r="L31" s="1078"/>
      <c r="M31" s="1078"/>
      <c r="N31" s="1078"/>
      <c r="O31" s="1078"/>
      <c r="P31" s="1078"/>
      <c r="Q31" s="1078"/>
      <c r="R31" s="1078"/>
      <c r="S31" s="1078"/>
      <c r="T31" s="1094"/>
      <c r="U31" s="1097"/>
      <c r="V31" s="1097"/>
      <c r="W31" s="1101"/>
      <c r="X31" s="1101"/>
      <c r="Y31" s="1101"/>
      <c r="Z31" s="1101"/>
      <c r="AA31" s="1101"/>
      <c r="AB31" s="1101"/>
      <c r="AC31" s="1101"/>
      <c r="AD31" s="1104" t="str">
        <f>'入力表(工事・業務）'!S19</f>
        <v>■■■工</v>
      </c>
      <c r="AE31" s="1104"/>
      <c r="AF31" s="1104"/>
      <c r="AG31" s="1104"/>
      <c r="AH31" s="1104"/>
      <c r="AI31" s="1104"/>
      <c r="AJ31" s="1104"/>
      <c r="AK31" s="1104"/>
      <c r="AL31" s="1104"/>
      <c r="AM31" s="1078"/>
      <c r="AN31" s="1078"/>
      <c r="AO31" s="1097"/>
      <c r="AP31" s="1097"/>
      <c r="AQ31" s="1101"/>
      <c r="AR31" s="1101"/>
      <c r="AS31" s="1101"/>
      <c r="AT31" s="1101"/>
      <c r="AU31" s="1101"/>
      <c r="AV31" s="1101"/>
      <c r="AW31" s="1101"/>
      <c r="AX31" s="1104" t="str">
        <f>'入力表(工事・業務）'!S33</f>
        <v>■■■工</v>
      </c>
      <c r="AY31" s="1104"/>
      <c r="AZ31" s="1104"/>
      <c r="BA31" s="1104"/>
      <c r="BB31" s="1104"/>
      <c r="BC31" s="1104"/>
      <c r="BD31" s="1104"/>
      <c r="BE31" s="1104"/>
      <c r="BF31" s="1104"/>
      <c r="BG31" s="1078"/>
      <c r="BH31" s="1078"/>
      <c r="BI31" s="1097"/>
      <c r="BJ31" s="1097"/>
      <c r="BK31" s="1101"/>
      <c r="BL31" s="1101"/>
      <c r="BM31" s="1101"/>
      <c r="BN31" s="1101"/>
      <c r="BO31" s="1101"/>
      <c r="BP31" s="1101"/>
      <c r="BQ31" s="1101"/>
      <c r="BR31" s="1104" t="str">
        <f>'入力表(工事・業務）'!S54</f>
        <v>■■■工</v>
      </c>
      <c r="BS31" s="1104"/>
      <c r="BT31" s="1104"/>
      <c r="BU31" s="1104"/>
      <c r="BV31" s="1104"/>
      <c r="BW31" s="1104"/>
      <c r="BX31" s="1104"/>
      <c r="BY31" s="1104"/>
      <c r="BZ31" s="1104"/>
    </row>
    <row r="32" spans="1:78" s="1074" customFormat="1" ht="11.25" customHeight="1">
      <c r="A32" s="1078"/>
      <c r="B32" s="1078"/>
      <c r="C32" s="1078"/>
      <c r="D32" s="1078"/>
      <c r="E32" s="1078"/>
      <c r="F32" s="1078"/>
      <c r="G32" s="1078"/>
      <c r="H32" s="1078"/>
      <c r="I32" s="1078"/>
      <c r="J32" s="1078"/>
      <c r="K32" s="1078"/>
      <c r="L32" s="1078"/>
      <c r="M32" s="1078"/>
      <c r="N32" s="1078"/>
      <c r="O32" s="1078"/>
      <c r="P32" s="1078"/>
      <c r="Q32" s="1078"/>
      <c r="R32" s="1078"/>
      <c r="S32" s="1078"/>
      <c r="T32" s="1094"/>
      <c r="U32" s="1097"/>
      <c r="V32" s="1097"/>
      <c r="W32" s="1101"/>
      <c r="X32" s="1101"/>
      <c r="Y32" s="1101"/>
      <c r="Z32" s="1101"/>
      <c r="AA32" s="1101"/>
      <c r="AB32" s="1101"/>
      <c r="AC32" s="1101"/>
      <c r="AD32" s="1104" t="str">
        <f>'入力表(工事・業務）'!T19</f>
        <v>◆◆工</v>
      </c>
      <c r="AE32" s="1104"/>
      <c r="AF32" s="1104"/>
      <c r="AG32" s="1104"/>
      <c r="AH32" s="1104"/>
      <c r="AI32" s="1104"/>
      <c r="AJ32" s="1104"/>
      <c r="AK32" s="1104"/>
      <c r="AL32" s="1104"/>
      <c r="AM32" s="1078"/>
      <c r="AN32" s="1078"/>
      <c r="AO32" s="1097"/>
      <c r="AP32" s="1097"/>
      <c r="AQ32" s="1101"/>
      <c r="AR32" s="1101"/>
      <c r="AS32" s="1101"/>
      <c r="AT32" s="1101"/>
      <c r="AU32" s="1101"/>
      <c r="AV32" s="1101"/>
      <c r="AW32" s="1101"/>
      <c r="AX32" s="1104" t="str">
        <f>'入力表(工事・業務）'!T33</f>
        <v>◆◆工</v>
      </c>
      <c r="AY32" s="1104"/>
      <c r="AZ32" s="1104"/>
      <c r="BA32" s="1104"/>
      <c r="BB32" s="1104"/>
      <c r="BC32" s="1104"/>
      <c r="BD32" s="1104"/>
      <c r="BE32" s="1104"/>
      <c r="BF32" s="1104"/>
      <c r="BG32" s="1078"/>
      <c r="BH32" s="1078"/>
      <c r="BI32" s="1097"/>
      <c r="BJ32" s="1097"/>
      <c r="BK32" s="1101"/>
      <c r="BL32" s="1101"/>
      <c r="BM32" s="1101"/>
      <c r="BN32" s="1101"/>
      <c r="BO32" s="1101"/>
      <c r="BP32" s="1101"/>
      <c r="BQ32" s="1101"/>
      <c r="BR32" s="1104" t="str">
        <f>'入力表(工事・業務）'!T54</f>
        <v>◆◆工</v>
      </c>
      <c r="BS32" s="1104"/>
      <c r="BT32" s="1104"/>
      <c r="BU32" s="1104"/>
      <c r="BV32" s="1104"/>
      <c r="BW32" s="1104"/>
      <c r="BX32" s="1104"/>
      <c r="BY32" s="1104"/>
      <c r="BZ32" s="1104"/>
    </row>
    <row r="33" spans="1:78" s="1074" customFormat="1" ht="11.25" customHeight="1">
      <c r="A33" s="1078"/>
      <c r="B33" s="1078"/>
      <c r="C33" s="1078"/>
      <c r="D33" s="1078"/>
      <c r="E33" s="1078"/>
      <c r="F33" s="1078"/>
      <c r="G33" s="1078"/>
      <c r="H33" s="1078"/>
      <c r="I33" s="1078"/>
      <c r="J33" s="1078"/>
      <c r="K33" s="1078"/>
      <c r="L33" s="1078"/>
      <c r="M33" s="1078"/>
      <c r="N33" s="1078"/>
      <c r="O33" s="1078"/>
      <c r="P33" s="1078"/>
      <c r="Q33" s="1078"/>
      <c r="R33" s="1078"/>
      <c r="S33" s="1078"/>
      <c r="T33" s="1094"/>
      <c r="U33" s="1097"/>
      <c r="V33" s="1097"/>
      <c r="W33" s="1101"/>
      <c r="X33" s="1101"/>
      <c r="Y33" s="1101"/>
      <c r="Z33" s="1101"/>
      <c r="AA33" s="1101"/>
      <c r="AB33" s="1101"/>
      <c r="AC33" s="1101"/>
      <c r="AD33" s="1105"/>
      <c r="AE33" s="1105"/>
      <c r="AF33" s="1105"/>
      <c r="AG33" s="1105"/>
      <c r="AH33" s="1105"/>
      <c r="AI33" s="1105"/>
      <c r="AJ33" s="1105"/>
      <c r="AK33" s="1105"/>
      <c r="AL33" s="1105"/>
      <c r="AM33" s="1078"/>
      <c r="AN33" s="1078"/>
      <c r="AO33" s="1097"/>
      <c r="AP33" s="1097"/>
      <c r="AQ33" s="1101"/>
      <c r="AR33" s="1101"/>
      <c r="AS33" s="1101"/>
      <c r="AT33" s="1101"/>
      <c r="AU33" s="1101"/>
      <c r="AV33" s="1101"/>
      <c r="AW33" s="1101"/>
      <c r="AX33" s="1105"/>
      <c r="AY33" s="1105"/>
      <c r="AZ33" s="1105"/>
      <c r="BA33" s="1105"/>
      <c r="BB33" s="1105"/>
      <c r="BC33" s="1105"/>
      <c r="BD33" s="1105"/>
      <c r="BE33" s="1105"/>
      <c r="BF33" s="1105"/>
      <c r="BG33" s="1078"/>
      <c r="BH33" s="1078"/>
      <c r="BI33" s="1097"/>
      <c r="BJ33" s="1097"/>
      <c r="BK33" s="1101"/>
      <c r="BL33" s="1101"/>
      <c r="BM33" s="1101"/>
      <c r="BN33" s="1101"/>
      <c r="BO33" s="1101"/>
      <c r="BP33" s="1101"/>
      <c r="BQ33" s="1101"/>
      <c r="BR33" s="1105"/>
      <c r="BS33" s="1105"/>
      <c r="BT33" s="1105"/>
      <c r="BU33" s="1105"/>
      <c r="BV33" s="1105"/>
      <c r="BW33" s="1105"/>
      <c r="BX33" s="1105"/>
      <c r="BY33" s="1105"/>
      <c r="BZ33" s="1105"/>
    </row>
    <row r="34" spans="1:78" s="1074" customFormat="1" ht="11.25" customHeight="1">
      <c r="A34" s="1078"/>
      <c r="B34" s="1078"/>
      <c r="C34" s="1078"/>
      <c r="D34" s="1078"/>
      <c r="E34" s="1078"/>
      <c r="F34" s="1078"/>
      <c r="G34" s="1078"/>
      <c r="H34" s="1078"/>
      <c r="I34" s="1078"/>
      <c r="J34" s="1078"/>
      <c r="K34" s="1078"/>
      <c r="L34" s="1078"/>
      <c r="M34" s="1078"/>
      <c r="N34" s="1078"/>
      <c r="O34" s="1078"/>
      <c r="P34" s="1078"/>
      <c r="Q34" s="1078"/>
      <c r="R34" s="1078"/>
      <c r="S34" s="1078"/>
      <c r="T34" s="1094"/>
      <c r="U34" s="1097"/>
      <c r="V34" s="1097"/>
      <c r="W34" s="1100" t="s">
        <v>328</v>
      </c>
      <c r="X34" s="1100"/>
      <c r="Y34" s="1100"/>
      <c r="Z34" s="1100"/>
      <c r="AA34" s="1100"/>
      <c r="AB34" s="1100"/>
      <c r="AC34" s="1100"/>
      <c r="AD34" s="1102" t="str">
        <f>'入力表(工事・業務）'!Q13</f>
        <v>魚西　南</v>
      </c>
      <c r="AE34" s="1102"/>
      <c r="AF34" s="1102"/>
      <c r="AG34" s="1102"/>
      <c r="AH34" s="1102"/>
      <c r="AI34" s="1102"/>
      <c r="AJ34" s="1102"/>
      <c r="AK34" s="1102"/>
      <c r="AL34" s="1102"/>
      <c r="AM34" s="1078"/>
      <c r="AN34" s="1078"/>
      <c r="AO34" s="1097"/>
      <c r="AP34" s="1097"/>
      <c r="AQ34" s="1100" t="s">
        <v>328</v>
      </c>
      <c r="AR34" s="1100"/>
      <c r="AS34" s="1100"/>
      <c r="AT34" s="1100"/>
      <c r="AU34" s="1100"/>
      <c r="AV34" s="1100"/>
      <c r="AW34" s="1100"/>
      <c r="AX34" s="1102" t="str">
        <f>'入力表(工事・業務）'!Q34</f>
        <v>魚西　二南</v>
      </c>
      <c r="AY34" s="1102"/>
      <c r="AZ34" s="1102"/>
      <c r="BA34" s="1102"/>
      <c r="BB34" s="1102"/>
      <c r="BC34" s="1102"/>
      <c r="BD34" s="1102"/>
      <c r="BE34" s="1102"/>
      <c r="BF34" s="1102"/>
      <c r="BG34" s="1078"/>
      <c r="BH34" s="1078"/>
      <c r="BI34" s="1097"/>
      <c r="BJ34" s="1097"/>
      <c r="BK34" s="1100" t="s">
        <v>328</v>
      </c>
      <c r="BL34" s="1100"/>
      <c r="BM34" s="1100"/>
      <c r="BN34" s="1100"/>
      <c r="BO34" s="1100"/>
      <c r="BP34" s="1100"/>
      <c r="BQ34" s="1100"/>
      <c r="BR34" s="1102" t="str">
        <f>'入力表(工事・業務）'!Q55</f>
        <v>魚西　三南</v>
      </c>
      <c r="BS34" s="1102"/>
      <c r="BT34" s="1102"/>
      <c r="BU34" s="1102"/>
      <c r="BV34" s="1102"/>
      <c r="BW34" s="1102"/>
      <c r="BX34" s="1102"/>
      <c r="BY34" s="1102"/>
      <c r="BZ34" s="1102"/>
    </row>
    <row r="35" spans="1:78" s="1074" customFormat="1" ht="11.25" customHeight="1">
      <c r="A35" s="1078"/>
      <c r="B35" s="1078"/>
      <c r="C35" s="1078"/>
      <c r="D35" s="1078"/>
      <c r="E35" s="1078"/>
      <c r="F35" s="1078"/>
      <c r="G35" s="1078"/>
      <c r="H35" s="1078"/>
      <c r="I35" s="1078"/>
      <c r="J35" s="1078"/>
      <c r="K35" s="1078"/>
      <c r="L35" s="1078"/>
      <c r="M35" s="1078"/>
      <c r="N35" s="1078"/>
      <c r="O35" s="1078"/>
      <c r="P35" s="1078"/>
      <c r="Q35" s="1078"/>
      <c r="R35" s="1078"/>
      <c r="S35" s="1078"/>
      <c r="T35" s="1094"/>
      <c r="U35" s="1098" t="s">
        <v>335</v>
      </c>
      <c r="V35" s="1098"/>
      <c r="W35" s="1100"/>
      <c r="X35" s="1100"/>
      <c r="Y35" s="1100"/>
      <c r="Z35" s="1100"/>
      <c r="AA35" s="1100"/>
      <c r="AB35" s="1100"/>
      <c r="AC35" s="1100"/>
      <c r="AD35" s="1102"/>
      <c r="AE35" s="1102"/>
      <c r="AF35" s="1102"/>
      <c r="AG35" s="1102"/>
      <c r="AH35" s="1102"/>
      <c r="AI35" s="1102"/>
      <c r="AJ35" s="1102"/>
      <c r="AK35" s="1102"/>
      <c r="AL35" s="1102"/>
      <c r="AM35" s="1078"/>
      <c r="AN35" s="1078"/>
      <c r="AO35" s="1098" t="s">
        <v>335</v>
      </c>
      <c r="AP35" s="1098"/>
      <c r="AQ35" s="1100"/>
      <c r="AR35" s="1100"/>
      <c r="AS35" s="1100"/>
      <c r="AT35" s="1100"/>
      <c r="AU35" s="1100"/>
      <c r="AV35" s="1100"/>
      <c r="AW35" s="1100"/>
      <c r="AX35" s="1102"/>
      <c r="AY35" s="1102"/>
      <c r="AZ35" s="1102"/>
      <c r="BA35" s="1102"/>
      <c r="BB35" s="1102"/>
      <c r="BC35" s="1102"/>
      <c r="BD35" s="1102"/>
      <c r="BE35" s="1102"/>
      <c r="BF35" s="1102"/>
      <c r="BG35" s="1078"/>
      <c r="BH35" s="1078"/>
      <c r="BI35" s="1098" t="s">
        <v>335</v>
      </c>
      <c r="BJ35" s="1098"/>
      <c r="BK35" s="1100"/>
      <c r="BL35" s="1100"/>
      <c r="BM35" s="1100"/>
      <c r="BN35" s="1100"/>
      <c r="BO35" s="1100"/>
      <c r="BP35" s="1100"/>
      <c r="BQ35" s="1100"/>
      <c r="BR35" s="1102"/>
      <c r="BS35" s="1102"/>
      <c r="BT35" s="1102"/>
      <c r="BU35" s="1102"/>
      <c r="BV35" s="1102"/>
      <c r="BW35" s="1102"/>
      <c r="BX35" s="1102"/>
      <c r="BY35" s="1102"/>
      <c r="BZ35" s="1102"/>
    </row>
    <row r="36" spans="1:78" s="1074" customFormat="1" ht="12.75" customHeight="1">
      <c r="A36" s="1078"/>
      <c r="B36" s="1078"/>
      <c r="C36" s="1078"/>
      <c r="D36" s="1078"/>
      <c r="E36" s="1078"/>
      <c r="F36" s="1078"/>
      <c r="G36" s="1078"/>
      <c r="H36" s="1078"/>
      <c r="I36" s="1078"/>
      <c r="J36" s="1078"/>
      <c r="K36" s="1078"/>
      <c r="L36" s="1078"/>
      <c r="M36" s="1078"/>
      <c r="N36" s="1078"/>
      <c r="O36" s="1078"/>
      <c r="P36" s="1078"/>
      <c r="Q36" s="1078"/>
      <c r="R36" s="1078"/>
      <c r="S36" s="1078"/>
      <c r="T36" s="1094"/>
      <c r="U36" s="1098"/>
      <c r="V36" s="1098"/>
      <c r="W36" s="1100" t="s">
        <v>372</v>
      </c>
      <c r="X36" s="1100"/>
      <c r="Y36" s="1100"/>
      <c r="Z36" s="1100"/>
      <c r="AA36" s="1100"/>
      <c r="AB36" s="1100"/>
      <c r="AC36" s="1100"/>
      <c r="AD36" s="1106" t="str">
        <f>'入力表(工事・業務）'!Q14</f>
        <v>平成●年●月●日</v>
      </c>
      <c r="AE36" s="1106"/>
      <c r="AF36" s="1106"/>
      <c r="AG36" s="1106"/>
      <c r="AH36" s="1106"/>
      <c r="AI36" s="1106"/>
      <c r="AJ36" s="1106"/>
      <c r="AK36" s="1106"/>
      <c r="AL36" s="1106"/>
      <c r="AM36" s="1078"/>
      <c r="AN36" s="1078"/>
      <c r="AO36" s="1098"/>
      <c r="AP36" s="1098"/>
      <c r="AQ36" s="1100" t="s">
        <v>372</v>
      </c>
      <c r="AR36" s="1100"/>
      <c r="AS36" s="1100"/>
      <c r="AT36" s="1100"/>
      <c r="AU36" s="1100"/>
      <c r="AV36" s="1100"/>
      <c r="AW36" s="1100"/>
      <c r="AX36" s="1115" t="str">
        <f>'入力表(工事・業務）'!Q35</f>
        <v>平成●年●月●日</v>
      </c>
      <c r="AY36" s="1115"/>
      <c r="AZ36" s="1115"/>
      <c r="BA36" s="1115"/>
      <c r="BB36" s="1115"/>
      <c r="BC36" s="1115"/>
      <c r="BD36" s="1115"/>
      <c r="BE36" s="1115"/>
      <c r="BF36" s="1115"/>
      <c r="BG36" s="1078"/>
      <c r="BH36" s="1078"/>
      <c r="BI36" s="1098"/>
      <c r="BJ36" s="1098"/>
      <c r="BK36" s="1100" t="s">
        <v>372</v>
      </c>
      <c r="BL36" s="1100"/>
      <c r="BM36" s="1100"/>
      <c r="BN36" s="1100"/>
      <c r="BO36" s="1100"/>
      <c r="BP36" s="1100"/>
      <c r="BQ36" s="1100"/>
      <c r="BR36" s="1115" t="str">
        <f>'入力表(工事・業務）'!Q56</f>
        <v>平成●年●月●日</v>
      </c>
      <c r="BS36" s="1115"/>
      <c r="BT36" s="1115"/>
      <c r="BU36" s="1115"/>
      <c r="BV36" s="1115"/>
      <c r="BW36" s="1115"/>
      <c r="BX36" s="1115"/>
      <c r="BY36" s="1115"/>
      <c r="BZ36" s="1115"/>
    </row>
    <row r="37" spans="1:78" s="1074" customFormat="1" ht="12.75" customHeight="1">
      <c r="A37" s="1078"/>
      <c r="B37" s="1078"/>
      <c r="C37" s="1078"/>
      <c r="D37" s="1078"/>
      <c r="E37" s="1078"/>
      <c r="F37" s="1078"/>
      <c r="G37" s="1078"/>
      <c r="H37" s="1078"/>
      <c r="I37" s="1078"/>
      <c r="J37" s="1078"/>
      <c r="K37" s="1078"/>
      <c r="L37" s="1078"/>
      <c r="M37" s="1078"/>
      <c r="N37" s="1078"/>
      <c r="O37" s="1078"/>
      <c r="P37" s="1078"/>
      <c r="Q37" s="1078"/>
      <c r="R37" s="1078"/>
      <c r="S37" s="1078"/>
      <c r="T37" s="1094"/>
      <c r="U37" s="1098"/>
      <c r="V37" s="1098"/>
      <c r="W37" s="1100"/>
      <c r="X37" s="1100"/>
      <c r="Y37" s="1100"/>
      <c r="Z37" s="1100"/>
      <c r="AA37" s="1100"/>
      <c r="AB37" s="1100"/>
      <c r="AC37" s="1100"/>
      <c r="AD37" s="1107" t="s">
        <v>539</v>
      </c>
      <c r="AE37" s="1107"/>
      <c r="AF37" s="1109" t="str">
        <f>'入力表(工事・業務）'!S14</f>
        <v>平成●年●月●日</v>
      </c>
      <c r="AG37" s="1109"/>
      <c r="AH37" s="1109"/>
      <c r="AI37" s="1109"/>
      <c r="AJ37" s="1109"/>
      <c r="AK37" s="1109"/>
      <c r="AL37" s="1109"/>
      <c r="AM37" s="1078"/>
      <c r="AN37" s="1078"/>
      <c r="AO37" s="1098"/>
      <c r="AP37" s="1098"/>
      <c r="AQ37" s="1100"/>
      <c r="AR37" s="1100"/>
      <c r="AS37" s="1100"/>
      <c r="AT37" s="1100"/>
      <c r="AU37" s="1100"/>
      <c r="AV37" s="1100"/>
      <c r="AW37" s="1100"/>
      <c r="AX37" s="1107" t="s">
        <v>539</v>
      </c>
      <c r="AY37" s="1107"/>
      <c r="AZ37" s="1109" t="str">
        <f>'入力表(工事・業務）'!S35</f>
        <v>平成●年●月●日</v>
      </c>
      <c r="BA37" s="1109"/>
      <c r="BB37" s="1109"/>
      <c r="BC37" s="1109"/>
      <c r="BD37" s="1109"/>
      <c r="BE37" s="1109"/>
      <c r="BF37" s="1109"/>
      <c r="BG37" s="1078"/>
      <c r="BH37" s="1078"/>
      <c r="BI37" s="1098"/>
      <c r="BJ37" s="1098"/>
      <c r="BK37" s="1100"/>
      <c r="BL37" s="1100"/>
      <c r="BM37" s="1100"/>
      <c r="BN37" s="1100"/>
      <c r="BO37" s="1100"/>
      <c r="BP37" s="1100"/>
      <c r="BQ37" s="1100"/>
      <c r="BR37" s="1107" t="s">
        <v>539</v>
      </c>
      <c r="BS37" s="1107"/>
      <c r="BT37" s="1109" t="str">
        <f>'入力表(工事・業務）'!S56</f>
        <v>平成●年●月●日</v>
      </c>
      <c r="BU37" s="1109"/>
      <c r="BV37" s="1109"/>
      <c r="BW37" s="1109"/>
      <c r="BX37" s="1109"/>
      <c r="BY37" s="1109"/>
      <c r="BZ37" s="1109"/>
    </row>
    <row r="38" spans="1:78" s="1074" customFormat="1" ht="11.25" customHeight="1">
      <c r="A38" s="1078"/>
      <c r="B38" s="1078"/>
      <c r="C38" s="1078"/>
      <c r="D38" s="1078"/>
      <c r="E38" s="1078"/>
      <c r="F38" s="1078"/>
      <c r="G38" s="1078"/>
      <c r="H38" s="1078"/>
      <c r="I38" s="1078"/>
      <c r="J38" s="1078"/>
      <c r="K38" s="1078"/>
      <c r="L38" s="1078"/>
      <c r="M38" s="1078"/>
      <c r="N38" s="1078"/>
      <c r="O38" s="1078"/>
      <c r="P38" s="1078"/>
      <c r="Q38" s="1078"/>
      <c r="R38" s="1078"/>
      <c r="S38" s="1078"/>
      <c r="T38" s="1094"/>
      <c r="U38" s="1078"/>
      <c r="V38" s="1078"/>
      <c r="W38" s="1078"/>
      <c r="X38" s="1078"/>
      <c r="Y38" s="1078"/>
      <c r="Z38" s="1078"/>
      <c r="AA38" s="1078"/>
      <c r="AB38" s="1078"/>
      <c r="AC38" s="1078"/>
      <c r="AD38" s="1108"/>
      <c r="AE38" s="1108"/>
      <c r="AF38" s="1108"/>
      <c r="AG38" s="1108"/>
      <c r="AH38" s="1108"/>
      <c r="AI38" s="1108"/>
      <c r="AJ38" s="1108"/>
      <c r="AK38" s="1108"/>
      <c r="AL38" s="1108"/>
      <c r="AM38" s="1078"/>
      <c r="AN38" s="1078"/>
      <c r="AO38" s="1078"/>
      <c r="AP38" s="1078"/>
      <c r="AQ38" s="1078"/>
      <c r="AR38" s="1078"/>
      <c r="AS38" s="1078"/>
      <c r="AT38" s="1078"/>
      <c r="AU38" s="1078"/>
      <c r="AV38" s="1078"/>
      <c r="AW38" s="1078"/>
      <c r="AX38" s="1116"/>
      <c r="AY38" s="1116"/>
      <c r="AZ38" s="1116"/>
      <c r="BA38" s="1116"/>
      <c r="BB38" s="1116"/>
      <c r="BC38" s="1116"/>
      <c r="BD38" s="1116"/>
      <c r="BE38" s="1116"/>
      <c r="BF38" s="1116"/>
      <c r="BG38" s="1078"/>
      <c r="BH38" s="1078"/>
      <c r="BI38" s="1078"/>
      <c r="BJ38" s="1078"/>
      <c r="BK38" s="1078"/>
      <c r="BL38" s="1078"/>
      <c r="BM38" s="1078"/>
      <c r="BN38" s="1078"/>
      <c r="BO38" s="1078"/>
      <c r="BP38" s="1078"/>
      <c r="BQ38" s="1078"/>
      <c r="BR38" s="1116"/>
      <c r="BS38" s="1116"/>
      <c r="BT38" s="1116"/>
      <c r="BU38" s="1116"/>
      <c r="BV38" s="1116"/>
      <c r="BW38" s="1116"/>
      <c r="BX38" s="1116"/>
      <c r="BY38" s="1116"/>
      <c r="BZ38" s="1116"/>
    </row>
    <row r="39" spans="1:78" s="1074" customFormat="1" ht="11.25" customHeight="1">
      <c r="A39" s="1078"/>
      <c r="B39" s="1078"/>
      <c r="C39" s="1078"/>
      <c r="D39" s="1078"/>
      <c r="E39" s="1078"/>
      <c r="F39" s="1078"/>
      <c r="G39" s="1078"/>
      <c r="H39" s="1078"/>
      <c r="I39" s="1078"/>
      <c r="J39" s="1078"/>
      <c r="K39" s="1078"/>
      <c r="L39" s="1078"/>
      <c r="M39" s="1078"/>
      <c r="N39" s="1078"/>
      <c r="O39" s="1078"/>
      <c r="P39" s="1078"/>
      <c r="Q39" s="1078"/>
      <c r="R39" s="1078"/>
      <c r="S39" s="1078"/>
      <c r="T39" s="1094"/>
      <c r="U39" s="1078"/>
      <c r="V39" s="1078"/>
      <c r="W39" s="1078"/>
      <c r="X39" s="1078"/>
      <c r="Y39" s="1078"/>
      <c r="Z39" s="1078"/>
      <c r="AA39" s="1078"/>
      <c r="AB39" s="1078"/>
      <c r="AC39" s="1078"/>
      <c r="AD39" s="1108"/>
      <c r="AE39" s="1108"/>
      <c r="AF39" s="1108"/>
      <c r="AG39" s="1108"/>
      <c r="AH39" s="1108"/>
      <c r="AI39" s="1108"/>
      <c r="AJ39" s="1108"/>
      <c r="AK39" s="1108"/>
      <c r="AL39" s="1108"/>
      <c r="AM39" s="1078"/>
      <c r="AN39" s="1078"/>
      <c r="AO39" s="1078"/>
      <c r="AP39" s="1078"/>
      <c r="AQ39" s="1078"/>
      <c r="AR39" s="1078"/>
      <c r="AS39" s="1078"/>
      <c r="AT39" s="1078"/>
      <c r="AU39" s="1078"/>
      <c r="AV39" s="1078"/>
      <c r="AW39" s="1078"/>
      <c r="AX39" s="1116"/>
      <c r="AY39" s="1116"/>
      <c r="AZ39" s="1116"/>
      <c r="BA39" s="1116"/>
      <c r="BB39" s="1116"/>
      <c r="BC39" s="1116"/>
      <c r="BD39" s="1116"/>
      <c r="BE39" s="1116"/>
      <c r="BF39" s="1116"/>
      <c r="BG39" s="1078"/>
      <c r="BH39" s="1078"/>
      <c r="BI39" s="1078"/>
      <c r="BJ39" s="1078"/>
      <c r="BK39" s="1078"/>
      <c r="BL39" s="1078"/>
      <c r="BM39" s="1078"/>
      <c r="BN39" s="1078"/>
      <c r="BO39" s="1078"/>
      <c r="BP39" s="1078"/>
      <c r="BQ39" s="1078"/>
      <c r="BR39" s="1116"/>
      <c r="BS39" s="1116"/>
      <c r="BT39" s="1116"/>
      <c r="BU39" s="1116"/>
      <c r="BV39" s="1116"/>
      <c r="BW39" s="1116"/>
      <c r="BX39" s="1116"/>
      <c r="BY39" s="1116"/>
      <c r="BZ39" s="1116"/>
    </row>
    <row r="40" spans="1:78" s="1074" customFormat="1" ht="11.25" customHeight="1">
      <c r="A40" s="1078"/>
      <c r="B40" s="1078"/>
      <c r="C40" s="1078"/>
      <c r="D40" s="1078"/>
      <c r="E40" s="1078"/>
      <c r="F40" s="1078"/>
      <c r="G40" s="1078"/>
      <c r="H40" s="1078"/>
      <c r="I40" s="1078"/>
      <c r="J40" s="1078"/>
      <c r="K40" s="1078"/>
      <c r="L40" s="1078"/>
      <c r="M40" s="1078"/>
      <c r="N40" s="1078"/>
      <c r="O40" s="1078"/>
      <c r="P40" s="1078"/>
      <c r="Q40" s="1078"/>
      <c r="R40" s="1078"/>
      <c r="S40" s="1078"/>
      <c r="T40" s="1096"/>
      <c r="U40" s="1078"/>
      <c r="V40" s="1078"/>
      <c r="W40" s="1078"/>
      <c r="X40" s="1078"/>
      <c r="Y40" s="1078"/>
      <c r="Z40" s="1078"/>
      <c r="AA40" s="1078"/>
      <c r="AB40" s="1078"/>
      <c r="AC40" s="1078"/>
      <c r="AD40" s="1108"/>
      <c r="AE40" s="1108"/>
      <c r="AF40" s="1108"/>
      <c r="AG40" s="1108"/>
      <c r="AH40" s="1108"/>
      <c r="AI40" s="1108"/>
      <c r="AJ40" s="1108"/>
      <c r="AK40" s="1108"/>
      <c r="AL40" s="1108"/>
      <c r="AM40" s="1078"/>
      <c r="AN40" s="1078"/>
      <c r="AO40" s="1078"/>
      <c r="AP40" s="1078"/>
      <c r="AQ40" s="1078"/>
      <c r="AR40" s="1078"/>
      <c r="AS40" s="1078"/>
      <c r="AT40" s="1078"/>
      <c r="AU40" s="1078"/>
      <c r="AV40" s="1078"/>
      <c r="AW40" s="1078"/>
      <c r="AX40" s="1116"/>
      <c r="AY40" s="1116"/>
      <c r="AZ40" s="1116"/>
      <c r="BA40" s="1116"/>
      <c r="BB40" s="1116"/>
      <c r="BC40" s="1116"/>
      <c r="BD40" s="1116"/>
      <c r="BE40" s="1116"/>
      <c r="BF40" s="1116"/>
      <c r="BG40" s="1078"/>
      <c r="BH40" s="1078"/>
      <c r="BI40" s="1078"/>
      <c r="BJ40" s="1078"/>
      <c r="BK40" s="1078"/>
      <c r="BL40" s="1078"/>
      <c r="BM40" s="1078"/>
      <c r="BN40" s="1078"/>
      <c r="BO40" s="1078"/>
      <c r="BP40" s="1078"/>
      <c r="BQ40" s="1078"/>
      <c r="BR40" s="1116"/>
      <c r="BS40" s="1116"/>
      <c r="BT40" s="1116"/>
      <c r="BU40" s="1116"/>
      <c r="BV40" s="1116"/>
      <c r="BW40" s="1116"/>
      <c r="BX40" s="1116"/>
      <c r="BY40" s="1116"/>
      <c r="BZ40" s="1116"/>
    </row>
    <row r="41" spans="1:78" s="1074" customFormat="1" ht="11.25" customHeight="1">
      <c r="A41" s="1078"/>
      <c r="B41" s="1078"/>
      <c r="C41" s="1078"/>
      <c r="D41" s="1078"/>
      <c r="E41" s="1078"/>
      <c r="F41" s="1078"/>
      <c r="G41" s="1078"/>
      <c r="H41" s="1078"/>
      <c r="I41" s="1078"/>
      <c r="J41" s="1078"/>
      <c r="K41" s="1078"/>
      <c r="L41" s="1078"/>
      <c r="M41" s="1078"/>
      <c r="N41" s="1078"/>
      <c r="O41" s="1078"/>
      <c r="P41" s="1078"/>
      <c r="Q41" s="1078"/>
      <c r="R41" s="1078"/>
      <c r="S41" s="1078"/>
      <c r="T41" s="1078"/>
      <c r="U41" s="1097" t="str">
        <f>'入力表(工事・業務）'!T18</f>
        <v>管</v>
      </c>
      <c r="V41" s="1097"/>
      <c r="W41" s="1100" t="s">
        <v>590</v>
      </c>
      <c r="X41" s="1100"/>
      <c r="Y41" s="1100"/>
      <c r="Z41" s="1100"/>
      <c r="AA41" s="1100"/>
      <c r="AB41" s="1100"/>
      <c r="AC41" s="1100"/>
      <c r="AD41" s="1102" t="str">
        <f>'入力表(工事・業務）'!Q16</f>
        <v>■■■会社</v>
      </c>
      <c r="AE41" s="1102"/>
      <c r="AF41" s="1102"/>
      <c r="AG41" s="1102"/>
      <c r="AH41" s="1102"/>
      <c r="AI41" s="1102"/>
      <c r="AJ41" s="1102"/>
      <c r="AK41" s="1102"/>
      <c r="AL41" s="1102"/>
      <c r="AM41" s="1093"/>
      <c r="AN41" s="1113"/>
      <c r="AO41" s="1097" t="str">
        <f>'入力表(工事・業務）'!T39</f>
        <v>管</v>
      </c>
      <c r="AP41" s="1097"/>
      <c r="AQ41" s="1100" t="s">
        <v>590</v>
      </c>
      <c r="AR41" s="1100"/>
      <c r="AS41" s="1100"/>
      <c r="AT41" s="1100"/>
      <c r="AU41" s="1100"/>
      <c r="AV41" s="1100"/>
      <c r="AW41" s="1100"/>
      <c r="AX41" s="1102" t="str">
        <f>'入力表(工事・業務）'!Q37</f>
        <v>■■■会社</v>
      </c>
      <c r="AY41" s="1102"/>
      <c r="AZ41" s="1102"/>
      <c r="BA41" s="1102"/>
      <c r="BB41" s="1102"/>
      <c r="BC41" s="1102"/>
      <c r="BD41" s="1102"/>
      <c r="BE41" s="1102"/>
      <c r="BF41" s="1102"/>
      <c r="BG41" s="1093"/>
      <c r="BH41" s="1113"/>
      <c r="BI41" s="1097" t="str">
        <f>'入力表(工事・業務）'!T60</f>
        <v>管</v>
      </c>
      <c r="BJ41" s="1097"/>
      <c r="BK41" s="1100" t="s">
        <v>590</v>
      </c>
      <c r="BL41" s="1100"/>
      <c r="BM41" s="1100"/>
      <c r="BN41" s="1100"/>
      <c r="BO41" s="1100"/>
      <c r="BP41" s="1100"/>
      <c r="BQ41" s="1100"/>
      <c r="BR41" s="1102" t="str">
        <f>'入力表(工事・業務）'!Q58</f>
        <v>■■■会社</v>
      </c>
      <c r="BS41" s="1102"/>
      <c r="BT41" s="1102"/>
      <c r="BU41" s="1102"/>
      <c r="BV41" s="1102"/>
      <c r="BW41" s="1102"/>
      <c r="BX41" s="1102"/>
      <c r="BY41" s="1102"/>
      <c r="BZ41" s="1102"/>
    </row>
    <row r="42" spans="1:78" s="1074" customFormat="1" ht="11.25" customHeight="1">
      <c r="A42" s="1078"/>
      <c r="B42" s="1078"/>
      <c r="C42" s="1078"/>
      <c r="D42" s="1078"/>
      <c r="E42" s="1078"/>
      <c r="F42" s="1078"/>
      <c r="G42" s="1078"/>
      <c r="H42" s="1078"/>
      <c r="I42" s="1078"/>
      <c r="J42" s="1078"/>
      <c r="K42" s="1078"/>
      <c r="L42" s="1078"/>
      <c r="M42" s="1078"/>
      <c r="N42" s="1078"/>
      <c r="O42" s="1078"/>
      <c r="P42" s="1078"/>
      <c r="Q42" s="1078"/>
      <c r="R42" s="1078"/>
      <c r="S42" s="1078"/>
      <c r="T42" s="1078"/>
      <c r="U42" s="1097"/>
      <c r="V42" s="1097"/>
      <c r="W42" s="1100"/>
      <c r="X42" s="1100"/>
      <c r="Y42" s="1100"/>
      <c r="Z42" s="1100"/>
      <c r="AA42" s="1100"/>
      <c r="AB42" s="1100"/>
      <c r="AC42" s="1100"/>
      <c r="AD42" s="1102"/>
      <c r="AE42" s="1102"/>
      <c r="AF42" s="1102"/>
      <c r="AG42" s="1102"/>
      <c r="AH42" s="1102"/>
      <c r="AI42" s="1102"/>
      <c r="AJ42" s="1102"/>
      <c r="AK42" s="1102"/>
      <c r="AL42" s="1102"/>
      <c r="AM42" s="1078"/>
      <c r="AN42" s="1078"/>
      <c r="AO42" s="1097"/>
      <c r="AP42" s="1097"/>
      <c r="AQ42" s="1100"/>
      <c r="AR42" s="1100"/>
      <c r="AS42" s="1100"/>
      <c r="AT42" s="1100"/>
      <c r="AU42" s="1100"/>
      <c r="AV42" s="1100"/>
      <c r="AW42" s="1100"/>
      <c r="AX42" s="1102"/>
      <c r="AY42" s="1102"/>
      <c r="AZ42" s="1102"/>
      <c r="BA42" s="1102"/>
      <c r="BB42" s="1102"/>
      <c r="BC42" s="1102"/>
      <c r="BD42" s="1102"/>
      <c r="BE42" s="1102"/>
      <c r="BF42" s="1102"/>
      <c r="BG42" s="1078"/>
      <c r="BH42" s="1078"/>
      <c r="BI42" s="1097"/>
      <c r="BJ42" s="1097"/>
      <c r="BK42" s="1100"/>
      <c r="BL42" s="1100"/>
      <c r="BM42" s="1100"/>
      <c r="BN42" s="1100"/>
      <c r="BO42" s="1100"/>
      <c r="BP42" s="1100"/>
      <c r="BQ42" s="1100"/>
      <c r="BR42" s="1102"/>
      <c r="BS42" s="1102"/>
      <c r="BT42" s="1102"/>
      <c r="BU42" s="1102"/>
      <c r="BV42" s="1102"/>
      <c r="BW42" s="1102"/>
      <c r="BX42" s="1102"/>
      <c r="BY42" s="1102"/>
      <c r="BZ42" s="1102"/>
    </row>
    <row r="43" spans="1:78" s="1074" customFormat="1" ht="11.25" customHeight="1">
      <c r="A43" s="1078"/>
      <c r="B43" s="1078"/>
      <c r="C43" s="1078"/>
      <c r="D43" s="1078"/>
      <c r="E43" s="1078"/>
      <c r="F43" s="1078"/>
      <c r="G43" s="1078"/>
      <c r="H43" s="1078"/>
      <c r="I43" s="1078"/>
      <c r="J43" s="1078"/>
      <c r="K43" s="1078"/>
      <c r="L43" s="1078"/>
      <c r="M43" s="1078"/>
      <c r="N43" s="1078"/>
      <c r="O43" s="1078"/>
      <c r="P43" s="1078"/>
      <c r="Q43" s="1078"/>
      <c r="R43" s="1078"/>
      <c r="S43" s="1078"/>
      <c r="T43" s="1078"/>
      <c r="U43" s="1097"/>
      <c r="V43" s="1097"/>
      <c r="W43" s="1101" t="s">
        <v>18</v>
      </c>
      <c r="X43" s="1101"/>
      <c r="Y43" s="1101"/>
      <c r="Z43" s="1101"/>
      <c r="AA43" s="1101"/>
      <c r="AB43" s="1101"/>
      <c r="AC43" s="1101"/>
      <c r="AD43" s="1103" t="str">
        <f>'入力表(工事・業務）'!Q19</f>
        <v>●●●工</v>
      </c>
      <c r="AE43" s="1103"/>
      <c r="AF43" s="1103"/>
      <c r="AG43" s="1103"/>
      <c r="AH43" s="1103"/>
      <c r="AI43" s="1103"/>
      <c r="AJ43" s="1103"/>
      <c r="AK43" s="1103"/>
      <c r="AL43" s="1103"/>
      <c r="AM43" s="1078"/>
      <c r="AN43" s="1078"/>
      <c r="AO43" s="1097"/>
      <c r="AP43" s="1097"/>
      <c r="AQ43" s="1101" t="s">
        <v>18</v>
      </c>
      <c r="AR43" s="1101"/>
      <c r="AS43" s="1101"/>
      <c r="AT43" s="1101"/>
      <c r="AU43" s="1101"/>
      <c r="AV43" s="1101"/>
      <c r="AW43" s="1101"/>
      <c r="AX43" s="1103" t="str">
        <f>'入力表(工事・業務）'!Q40</f>
        <v>●●●工</v>
      </c>
      <c r="AY43" s="1103"/>
      <c r="AZ43" s="1103"/>
      <c r="BA43" s="1103"/>
      <c r="BB43" s="1103"/>
      <c r="BC43" s="1103"/>
      <c r="BD43" s="1103"/>
      <c r="BE43" s="1103"/>
      <c r="BF43" s="1103"/>
      <c r="BG43" s="1078"/>
      <c r="BH43" s="1078"/>
      <c r="BI43" s="1097"/>
      <c r="BJ43" s="1097"/>
      <c r="BK43" s="1101" t="s">
        <v>18</v>
      </c>
      <c r="BL43" s="1101"/>
      <c r="BM43" s="1101"/>
      <c r="BN43" s="1101"/>
      <c r="BO43" s="1101"/>
      <c r="BP43" s="1101"/>
      <c r="BQ43" s="1101"/>
      <c r="BR43" s="1103" t="str">
        <f>'入力表(工事・業務）'!Q61</f>
        <v>●●●工</v>
      </c>
      <c r="BS43" s="1103"/>
      <c r="BT43" s="1103"/>
      <c r="BU43" s="1103"/>
      <c r="BV43" s="1103"/>
      <c r="BW43" s="1103"/>
      <c r="BX43" s="1103"/>
      <c r="BY43" s="1103"/>
      <c r="BZ43" s="1103"/>
    </row>
    <row r="44" spans="1:78" s="1074" customFormat="1" ht="11.25" customHeight="1">
      <c r="A44" s="1078"/>
      <c r="B44" s="1078"/>
      <c r="C44" s="1078"/>
      <c r="D44" s="1078"/>
      <c r="E44" s="1078"/>
      <c r="F44" s="1078"/>
      <c r="G44" s="1078"/>
      <c r="H44" s="1078"/>
      <c r="I44" s="1078"/>
      <c r="J44" s="1078"/>
      <c r="K44" s="1078"/>
      <c r="L44" s="1078"/>
      <c r="M44" s="1078"/>
      <c r="N44" s="1078"/>
      <c r="O44" s="1078"/>
      <c r="P44" s="1078"/>
      <c r="Q44" s="1078"/>
      <c r="R44" s="1078"/>
      <c r="S44" s="1078"/>
      <c r="T44" s="1078"/>
      <c r="U44" s="1097"/>
      <c r="V44" s="1097"/>
      <c r="W44" s="1101"/>
      <c r="X44" s="1101"/>
      <c r="Y44" s="1101"/>
      <c r="Z44" s="1101"/>
      <c r="AA44" s="1101"/>
      <c r="AB44" s="1101"/>
      <c r="AC44" s="1101"/>
      <c r="AD44" s="1104" t="str">
        <f>'入力表(工事・業務）'!R19</f>
        <v>▲▲工</v>
      </c>
      <c r="AE44" s="1104"/>
      <c r="AF44" s="1104"/>
      <c r="AG44" s="1104"/>
      <c r="AH44" s="1104"/>
      <c r="AI44" s="1104"/>
      <c r="AJ44" s="1104"/>
      <c r="AK44" s="1104"/>
      <c r="AL44" s="1104"/>
      <c r="AM44" s="1078"/>
      <c r="AN44" s="1078"/>
      <c r="AO44" s="1097"/>
      <c r="AP44" s="1097"/>
      <c r="AQ44" s="1101"/>
      <c r="AR44" s="1101"/>
      <c r="AS44" s="1101"/>
      <c r="AT44" s="1101"/>
      <c r="AU44" s="1101"/>
      <c r="AV44" s="1101"/>
      <c r="AW44" s="1101"/>
      <c r="AX44" s="1104" t="str">
        <f>'入力表(工事・業務）'!R40</f>
        <v>▲▲工</v>
      </c>
      <c r="AY44" s="1104"/>
      <c r="AZ44" s="1104"/>
      <c r="BA44" s="1104"/>
      <c r="BB44" s="1104"/>
      <c r="BC44" s="1104"/>
      <c r="BD44" s="1104"/>
      <c r="BE44" s="1104"/>
      <c r="BF44" s="1104"/>
      <c r="BG44" s="1078"/>
      <c r="BH44" s="1078"/>
      <c r="BI44" s="1097"/>
      <c r="BJ44" s="1097"/>
      <c r="BK44" s="1101"/>
      <c r="BL44" s="1101"/>
      <c r="BM44" s="1101"/>
      <c r="BN44" s="1101"/>
      <c r="BO44" s="1101"/>
      <c r="BP44" s="1101"/>
      <c r="BQ44" s="1101"/>
      <c r="BR44" s="1104" t="str">
        <f>'入力表(工事・業務）'!R61</f>
        <v>▲▲工</v>
      </c>
      <c r="BS44" s="1104"/>
      <c r="BT44" s="1104"/>
      <c r="BU44" s="1104"/>
      <c r="BV44" s="1104"/>
      <c r="BW44" s="1104"/>
      <c r="BX44" s="1104"/>
      <c r="BY44" s="1104"/>
      <c r="BZ44" s="1104"/>
    </row>
    <row r="45" spans="1:78" s="1074" customFormat="1" ht="11.25" customHeight="1">
      <c r="A45" s="1078"/>
      <c r="B45" s="1078"/>
      <c r="C45" s="1078"/>
      <c r="D45" s="1078"/>
      <c r="E45" s="1078"/>
      <c r="F45" s="1078"/>
      <c r="G45" s="1078"/>
      <c r="H45" s="1078"/>
      <c r="I45" s="1078"/>
      <c r="J45" s="1078"/>
      <c r="K45" s="1078"/>
      <c r="L45" s="1078"/>
      <c r="M45" s="1078"/>
      <c r="N45" s="1078"/>
      <c r="O45" s="1078"/>
      <c r="P45" s="1078"/>
      <c r="Q45" s="1078"/>
      <c r="R45" s="1078"/>
      <c r="S45" s="1078"/>
      <c r="T45" s="1078"/>
      <c r="U45" s="1097"/>
      <c r="V45" s="1097"/>
      <c r="W45" s="1101"/>
      <c r="X45" s="1101"/>
      <c r="Y45" s="1101"/>
      <c r="Z45" s="1101"/>
      <c r="AA45" s="1101"/>
      <c r="AB45" s="1101"/>
      <c r="AC45" s="1101"/>
      <c r="AD45" s="1104" t="str">
        <f>'入力表(工事・業務）'!S19</f>
        <v>■■■工</v>
      </c>
      <c r="AE45" s="1104"/>
      <c r="AF45" s="1104"/>
      <c r="AG45" s="1104"/>
      <c r="AH45" s="1104"/>
      <c r="AI45" s="1104"/>
      <c r="AJ45" s="1104"/>
      <c r="AK45" s="1104"/>
      <c r="AL45" s="1104"/>
      <c r="AM45" s="1078"/>
      <c r="AN45" s="1078"/>
      <c r="AO45" s="1097"/>
      <c r="AP45" s="1097"/>
      <c r="AQ45" s="1101"/>
      <c r="AR45" s="1101"/>
      <c r="AS45" s="1101"/>
      <c r="AT45" s="1101"/>
      <c r="AU45" s="1101"/>
      <c r="AV45" s="1101"/>
      <c r="AW45" s="1101"/>
      <c r="AX45" s="1104" t="str">
        <f>'入力表(工事・業務）'!S40</f>
        <v>■■■工</v>
      </c>
      <c r="AY45" s="1104"/>
      <c r="AZ45" s="1104"/>
      <c r="BA45" s="1104"/>
      <c r="BB45" s="1104"/>
      <c r="BC45" s="1104"/>
      <c r="BD45" s="1104"/>
      <c r="BE45" s="1104"/>
      <c r="BF45" s="1104"/>
      <c r="BG45" s="1078"/>
      <c r="BH45" s="1078"/>
      <c r="BI45" s="1097"/>
      <c r="BJ45" s="1097"/>
      <c r="BK45" s="1101"/>
      <c r="BL45" s="1101"/>
      <c r="BM45" s="1101"/>
      <c r="BN45" s="1101"/>
      <c r="BO45" s="1101"/>
      <c r="BP45" s="1101"/>
      <c r="BQ45" s="1101"/>
      <c r="BR45" s="1104" t="str">
        <f>'入力表(工事・業務）'!S61</f>
        <v>■■■工</v>
      </c>
      <c r="BS45" s="1104"/>
      <c r="BT45" s="1104"/>
      <c r="BU45" s="1104"/>
      <c r="BV45" s="1104"/>
      <c r="BW45" s="1104"/>
      <c r="BX45" s="1104"/>
      <c r="BY45" s="1104"/>
      <c r="BZ45" s="1104"/>
    </row>
    <row r="46" spans="1:78" s="1074" customFormat="1" ht="11.25" customHeight="1">
      <c r="A46" s="1078"/>
      <c r="B46" s="1078"/>
      <c r="C46" s="1078"/>
      <c r="D46" s="1078"/>
      <c r="E46" s="1078"/>
      <c r="F46" s="1078"/>
      <c r="G46" s="1078"/>
      <c r="H46" s="1078"/>
      <c r="I46" s="1078"/>
      <c r="J46" s="1078"/>
      <c r="K46" s="1078"/>
      <c r="L46" s="1078"/>
      <c r="M46" s="1078"/>
      <c r="N46" s="1078"/>
      <c r="O46" s="1078"/>
      <c r="P46" s="1078"/>
      <c r="Q46" s="1078"/>
      <c r="R46" s="1078"/>
      <c r="S46" s="1078"/>
      <c r="T46" s="1078"/>
      <c r="U46" s="1097"/>
      <c r="V46" s="1097"/>
      <c r="W46" s="1101"/>
      <c r="X46" s="1101"/>
      <c r="Y46" s="1101"/>
      <c r="Z46" s="1101"/>
      <c r="AA46" s="1101"/>
      <c r="AB46" s="1101"/>
      <c r="AC46" s="1101"/>
      <c r="AD46" s="1104" t="str">
        <f>'入力表(工事・業務）'!T19</f>
        <v>◆◆工</v>
      </c>
      <c r="AE46" s="1104"/>
      <c r="AF46" s="1104"/>
      <c r="AG46" s="1104"/>
      <c r="AH46" s="1104"/>
      <c r="AI46" s="1104"/>
      <c r="AJ46" s="1104"/>
      <c r="AK46" s="1104"/>
      <c r="AL46" s="1104"/>
      <c r="AM46" s="1078"/>
      <c r="AN46" s="1078"/>
      <c r="AO46" s="1097"/>
      <c r="AP46" s="1097"/>
      <c r="AQ46" s="1101"/>
      <c r="AR46" s="1101"/>
      <c r="AS46" s="1101"/>
      <c r="AT46" s="1101"/>
      <c r="AU46" s="1101"/>
      <c r="AV46" s="1101"/>
      <c r="AW46" s="1101"/>
      <c r="AX46" s="1104" t="str">
        <f>'入力表(工事・業務）'!T40</f>
        <v>◆◆工</v>
      </c>
      <c r="AY46" s="1104"/>
      <c r="AZ46" s="1104"/>
      <c r="BA46" s="1104"/>
      <c r="BB46" s="1104"/>
      <c r="BC46" s="1104"/>
      <c r="BD46" s="1104"/>
      <c r="BE46" s="1104"/>
      <c r="BF46" s="1104"/>
      <c r="BG46" s="1078"/>
      <c r="BH46" s="1078"/>
      <c r="BI46" s="1097"/>
      <c r="BJ46" s="1097"/>
      <c r="BK46" s="1101"/>
      <c r="BL46" s="1101"/>
      <c r="BM46" s="1101"/>
      <c r="BN46" s="1101"/>
      <c r="BO46" s="1101"/>
      <c r="BP46" s="1101"/>
      <c r="BQ46" s="1101"/>
      <c r="BR46" s="1104" t="str">
        <f>'入力表(工事・業務）'!T61</f>
        <v>◆◆工</v>
      </c>
      <c r="BS46" s="1104"/>
      <c r="BT46" s="1104"/>
      <c r="BU46" s="1104"/>
      <c r="BV46" s="1104"/>
      <c r="BW46" s="1104"/>
      <c r="BX46" s="1104"/>
      <c r="BY46" s="1104"/>
      <c r="BZ46" s="1104"/>
    </row>
    <row r="47" spans="1:78" s="1074" customFormat="1" ht="11.25" customHeight="1">
      <c r="A47" s="1078"/>
      <c r="B47" s="1078"/>
      <c r="C47" s="1078"/>
      <c r="D47" s="1078"/>
      <c r="E47" s="1078"/>
      <c r="F47" s="1078"/>
      <c r="G47" s="1078"/>
      <c r="H47" s="1078"/>
      <c r="I47" s="1078"/>
      <c r="J47" s="1078"/>
      <c r="K47" s="1078"/>
      <c r="L47" s="1078"/>
      <c r="M47" s="1078"/>
      <c r="N47" s="1078"/>
      <c r="O47" s="1078"/>
      <c r="P47" s="1078"/>
      <c r="Q47" s="1078"/>
      <c r="R47" s="1078"/>
      <c r="S47" s="1078"/>
      <c r="T47" s="1078"/>
      <c r="U47" s="1097"/>
      <c r="V47" s="1097"/>
      <c r="W47" s="1101"/>
      <c r="X47" s="1101"/>
      <c r="Y47" s="1101"/>
      <c r="Z47" s="1101"/>
      <c r="AA47" s="1101"/>
      <c r="AB47" s="1101"/>
      <c r="AC47" s="1101"/>
      <c r="AD47" s="1105"/>
      <c r="AE47" s="1105"/>
      <c r="AF47" s="1105"/>
      <c r="AG47" s="1105"/>
      <c r="AH47" s="1105"/>
      <c r="AI47" s="1105"/>
      <c r="AJ47" s="1105"/>
      <c r="AK47" s="1105"/>
      <c r="AL47" s="1105"/>
      <c r="AM47" s="1078"/>
      <c r="AN47" s="1078"/>
      <c r="AO47" s="1097"/>
      <c r="AP47" s="1097"/>
      <c r="AQ47" s="1101"/>
      <c r="AR47" s="1101"/>
      <c r="AS47" s="1101"/>
      <c r="AT47" s="1101"/>
      <c r="AU47" s="1101"/>
      <c r="AV47" s="1101"/>
      <c r="AW47" s="1101"/>
      <c r="AX47" s="1105"/>
      <c r="AY47" s="1105"/>
      <c r="AZ47" s="1105"/>
      <c r="BA47" s="1105"/>
      <c r="BB47" s="1105"/>
      <c r="BC47" s="1105"/>
      <c r="BD47" s="1105"/>
      <c r="BE47" s="1105"/>
      <c r="BF47" s="1105"/>
      <c r="BG47" s="1078"/>
      <c r="BH47" s="1078"/>
      <c r="BI47" s="1097"/>
      <c r="BJ47" s="1097"/>
      <c r="BK47" s="1101"/>
      <c r="BL47" s="1101"/>
      <c r="BM47" s="1101"/>
      <c r="BN47" s="1101"/>
      <c r="BO47" s="1101"/>
      <c r="BP47" s="1101"/>
      <c r="BQ47" s="1101"/>
      <c r="BR47" s="1105"/>
      <c r="BS47" s="1105"/>
      <c r="BT47" s="1105"/>
      <c r="BU47" s="1105"/>
      <c r="BV47" s="1105"/>
      <c r="BW47" s="1105"/>
      <c r="BX47" s="1105"/>
      <c r="BY47" s="1105"/>
      <c r="BZ47" s="1105"/>
    </row>
    <row r="48" spans="1:78" s="1074" customFormat="1" ht="11.25" customHeight="1">
      <c r="A48" s="1078"/>
      <c r="B48" s="1078"/>
      <c r="C48" s="1078"/>
      <c r="D48" s="1078"/>
      <c r="E48" s="1078"/>
      <c r="F48" s="1078"/>
      <c r="G48" s="1078"/>
      <c r="H48" s="1078"/>
      <c r="I48" s="1078"/>
      <c r="J48" s="1078"/>
      <c r="K48" s="1078"/>
      <c r="L48" s="1078"/>
      <c r="M48" s="1078"/>
      <c r="N48" s="1078"/>
      <c r="O48" s="1078"/>
      <c r="P48" s="1078"/>
      <c r="Q48" s="1078"/>
      <c r="R48" s="1078"/>
      <c r="S48" s="1078"/>
      <c r="T48" s="1078"/>
      <c r="U48" s="1097"/>
      <c r="V48" s="1097"/>
      <c r="W48" s="1100" t="s">
        <v>328</v>
      </c>
      <c r="X48" s="1100"/>
      <c r="Y48" s="1100"/>
      <c r="Z48" s="1100"/>
      <c r="AA48" s="1100"/>
      <c r="AB48" s="1100"/>
      <c r="AC48" s="1100"/>
      <c r="AD48" s="1102" t="str">
        <f>'入力表(工事・業務）'!Q20</f>
        <v>東港　魚北</v>
      </c>
      <c r="AE48" s="1102"/>
      <c r="AF48" s="1102"/>
      <c r="AG48" s="1102"/>
      <c r="AH48" s="1102"/>
      <c r="AI48" s="1102"/>
      <c r="AJ48" s="1102"/>
      <c r="AK48" s="1102"/>
      <c r="AL48" s="1102"/>
      <c r="AM48" s="1078"/>
      <c r="AN48" s="1078"/>
      <c r="AO48" s="1097"/>
      <c r="AP48" s="1097"/>
      <c r="AQ48" s="1100" t="s">
        <v>328</v>
      </c>
      <c r="AR48" s="1100"/>
      <c r="AS48" s="1100"/>
      <c r="AT48" s="1100"/>
      <c r="AU48" s="1100"/>
      <c r="AV48" s="1100"/>
      <c r="AW48" s="1100"/>
      <c r="AX48" s="1102" t="str">
        <f>'入力表(工事・業務）'!Q41</f>
        <v>東港　二北</v>
      </c>
      <c r="AY48" s="1102"/>
      <c r="AZ48" s="1102"/>
      <c r="BA48" s="1102"/>
      <c r="BB48" s="1102"/>
      <c r="BC48" s="1102"/>
      <c r="BD48" s="1102"/>
      <c r="BE48" s="1102"/>
      <c r="BF48" s="1102"/>
      <c r="BG48" s="1078"/>
      <c r="BH48" s="1078"/>
      <c r="BI48" s="1097"/>
      <c r="BJ48" s="1097"/>
      <c r="BK48" s="1100" t="s">
        <v>328</v>
      </c>
      <c r="BL48" s="1100"/>
      <c r="BM48" s="1100"/>
      <c r="BN48" s="1100"/>
      <c r="BO48" s="1100"/>
      <c r="BP48" s="1100"/>
      <c r="BQ48" s="1100"/>
      <c r="BR48" s="1102" t="str">
        <f>'入力表(工事・業務）'!Q62</f>
        <v>東港　三北</v>
      </c>
      <c r="BS48" s="1102"/>
      <c r="BT48" s="1102"/>
      <c r="BU48" s="1102"/>
      <c r="BV48" s="1102"/>
      <c r="BW48" s="1102"/>
      <c r="BX48" s="1102"/>
      <c r="BY48" s="1102"/>
      <c r="BZ48" s="1102"/>
    </row>
    <row r="49" spans="1:78" s="1074" customFormat="1" ht="11.25" customHeight="1">
      <c r="A49" s="1078"/>
      <c r="B49" s="1078"/>
      <c r="C49" s="1078"/>
      <c r="D49" s="1078"/>
      <c r="E49" s="1078"/>
      <c r="F49" s="1078"/>
      <c r="G49" s="1078"/>
      <c r="H49" s="1078"/>
      <c r="I49" s="1078"/>
      <c r="J49" s="1078"/>
      <c r="K49" s="1078"/>
      <c r="L49" s="1078"/>
      <c r="M49" s="1078"/>
      <c r="N49" s="1078"/>
      <c r="O49" s="1078"/>
      <c r="P49" s="1078"/>
      <c r="Q49" s="1078"/>
      <c r="R49" s="1078"/>
      <c r="S49" s="1078"/>
      <c r="T49" s="1078"/>
      <c r="U49" s="1098" t="s">
        <v>335</v>
      </c>
      <c r="V49" s="1098"/>
      <c r="W49" s="1100"/>
      <c r="X49" s="1100"/>
      <c r="Y49" s="1100"/>
      <c r="Z49" s="1100"/>
      <c r="AA49" s="1100"/>
      <c r="AB49" s="1100"/>
      <c r="AC49" s="1100"/>
      <c r="AD49" s="1102"/>
      <c r="AE49" s="1102"/>
      <c r="AF49" s="1102"/>
      <c r="AG49" s="1102"/>
      <c r="AH49" s="1102"/>
      <c r="AI49" s="1102"/>
      <c r="AJ49" s="1102"/>
      <c r="AK49" s="1102"/>
      <c r="AL49" s="1102"/>
      <c r="AM49" s="1078"/>
      <c r="AN49" s="1078"/>
      <c r="AO49" s="1098" t="s">
        <v>335</v>
      </c>
      <c r="AP49" s="1098"/>
      <c r="AQ49" s="1100"/>
      <c r="AR49" s="1100"/>
      <c r="AS49" s="1100"/>
      <c r="AT49" s="1100"/>
      <c r="AU49" s="1100"/>
      <c r="AV49" s="1100"/>
      <c r="AW49" s="1100"/>
      <c r="AX49" s="1102"/>
      <c r="AY49" s="1102"/>
      <c r="AZ49" s="1102"/>
      <c r="BA49" s="1102"/>
      <c r="BB49" s="1102"/>
      <c r="BC49" s="1102"/>
      <c r="BD49" s="1102"/>
      <c r="BE49" s="1102"/>
      <c r="BF49" s="1102"/>
      <c r="BG49" s="1078"/>
      <c r="BH49" s="1078"/>
      <c r="BI49" s="1098" t="s">
        <v>335</v>
      </c>
      <c r="BJ49" s="1098"/>
      <c r="BK49" s="1100"/>
      <c r="BL49" s="1100"/>
      <c r="BM49" s="1100"/>
      <c r="BN49" s="1100"/>
      <c r="BO49" s="1100"/>
      <c r="BP49" s="1100"/>
      <c r="BQ49" s="1100"/>
      <c r="BR49" s="1102"/>
      <c r="BS49" s="1102"/>
      <c r="BT49" s="1102"/>
      <c r="BU49" s="1102"/>
      <c r="BV49" s="1102"/>
      <c r="BW49" s="1102"/>
      <c r="BX49" s="1102"/>
      <c r="BY49" s="1102"/>
      <c r="BZ49" s="1102"/>
    </row>
    <row r="50" spans="1:78" s="1074" customFormat="1" ht="12.75" customHeight="1">
      <c r="A50" s="1078"/>
      <c r="B50" s="1078"/>
      <c r="C50" s="1078"/>
      <c r="D50" s="1078"/>
      <c r="E50" s="1078"/>
      <c r="F50" s="1078"/>
      <c r="G50" s="1078"/>
      <c r="H50" s="1078"/>
      <c r="I50" s="1078"/>
      <c r="J50" s="1078"/>
      <c r="K50" s="1078"/>
      <c r="L50" s="1078"/>
      <c r="M50" s="1078"/>
      <c r="N50" s="1078"/>
      <c r="O50" s="1078"/>
      <c r="P50" s="1078"/>
      <c r="Q50" s="1078"/>
      <c r="R50" s="1078"/>
      <c r="S50" s="1078"/>
      <c r="T50" s="1078"/>
      <c r="U50" s="1098"/>
      <c r="V50" s="1098"/>
      <c r="W50" s="1100" t="s">
        <v>372</v>
      </c>
      <c r="X50" s="1100"/>
      <c r="Y50" s="1100"/>
      <c r="Z50" s="1100"/>
      <c r="AA50" s="1100"/>
      <c r="AB50" s="1100"/>
      <c r="AC50" s="1100"/>
      <c r="AD50" s="1106" t="str">
        <f>'入力表(工事・業務）'!Q21</f>
        <v>平成●年●月●日</v>
      </c>
      <c r="AE50" s="1106"/>
      <c r="AF50" s="1106"/>
      <c r="AG50" s="1106"/>
      <c r="AH50" s="1106"/>
      <c r="AI50" s="1106"/>
      <c r="AJ50" s="1106"/>
      <c r="AK50" s="1106"/>
      <c r="AL50" s="1106"/>
      <c r="AM50" s="1078"/>
      <c r="AN50" s="1078"/>
      <c r="AO50" s="1098"/>
      <c r="AP50" s="1098"/>
      <c r="AQ50" s="1100" t="s">
        <v>372</v>
      </c>
      <c r="AR50" s="1100"/>
      <c r="AS50" s="1100"/>
      <c r="AT50" s="1100"/>
      <c r="AU50" s="1100"/>
      <c r="AV50" s="1100"/>
      <c r="AW50" s="1100"/>
      <c r="AX50" s="1115" t="str">
        <f>'入力表(工事・業務）'!Q42</f>
        <v>平成●年●月●日</v>
      </c>
      <c r="AY50" s="1115"/>
      <c r="AZ50" s="1115"/>
      <c r="BA50" s="1115"/>
      <c r="BB50" s="1115"/>
      <c r="BC50" s="1115"/>
      <c r="BD50" s="1115"/>
      <c r="BE50" s="1115"/>
      <c r="BF50" s="1115"/>
      <c r="BG50" s="1119"/>
      <c r="BH50" s="1078"/>
      <c r="BI50" s="1098"/>
      <c r="BJ50" s="1098"/>
      <c r="BK50" s="1100" t="s">
        <v>372</v>
      </c>
      <c r="BL50" s="1100"/>
      <c r="BM50" s="1100"/>
      <c r="BN50" s="1100"/>
      <c r="BO50" s="1100"/>
      <c r="BP50" s="1100"/>
      <c r="BQ50" s="1100"/>
      <c r="BR50" s="1115" t="str">
        <f>'入力表(工事・業務）'!Q63</f>
        <v>平成●年●月●日</v>
      </c>
      <c r="BS50" s="1115"/>
      <c r="BT50" s="1115"/>
      <c r="BU50" s="1115"/>
      <c r="BV50" s="1115"/>
      <c r="BW50" s="1115"/>
      <c r="BX50" s="1115"/>
      <c r="BY50" s="1115"/>
      <c r="BZ50" s="1115"/>
    </row>
    <row r="51" spans="1:78" s="1074" customFormat="1" ht="12.75" customHeight="1">
      <c r="A51" s="1078"/>
      <c r="B51" s="1078"/>
      <c r="C51" s="1078"/>
      <c r="D51" s="1078"/>
      <c r="E51" s="1078"/>
      <c r="F51" s="1078"/>
      <c r="G51" s="1078"/>
      <c r="H51" s="1078"/>
      <c r="I51" s="1078"/>
      <c r="J51" s="1078"/>
      <c r="K51" s="1078"/>
      <c r="L51" s="1078"/>
      <c r="M51" s="1078"/>
      <c r="N51" s="1078"/>
      <c r="O51" s="1078"/>
      <c r="P51" s="1078"/>
      <c r="Q51" s="1078"/>
      <c r="R51" s="1078"/>
      <c r="S51" s="1078"/>
      <c r="T51" s="1078"/>
      <c r="U51" s="1098"/>
      <c r="V51" s="1098"/>
      <c r="W51" s="1100"/>
      <c r="X51" s="1100"/>
      <c r="Y51" s="1100"/>
      <c r="Z51" s="1100"/>
      <c r="AA51" s="1100"/>
      <c r="AB51" s="1100"/>
      <c r="AC51" s="1100"/>
      <c r="AD51" s="1107" t="s">
        <v>539</v>
      </c>
      <c r="AE51" s="1107"/>
      <c r="AF51" s="1109" t="str">
        <f>'入力表(工事・業務）'!S21</f>
        <v>平成●年●月●日</v>
      </c>
      <c r="AG51" s="1109"/>
      <c r="AH51" s="1109"/>
      <c r="AI51" s="1109"/>
      <c r="AJ51" s="1109"/>
      <c r="AK51" s="1109"/>
      <c r="AL51" s="1109"/>
      <c r="AM51" s="1078"/>
      <c r="AN51" s="1078"/>
      <c r="AO51" s="1098"/>
      <c r="AP51" s="1098"/>
      <c r="AQ51" s="1100"/>
      <c r="AR51" s="1100"/>
      <c r="AS51" s="1100"/>
      <c r="AT51" s="1100"/>
      <c r="AU51" s="1100"/>
      <c r="AV51" s="1100"/>
      <c r="AW51" s="1100"/>
      <c r="AX51" s="1107" t="s">
        <v>539</v>
      </c>
      <c r="AY51" s="1107"/>
      <c r="AZ51" s="1109" t="str">
        <f>'入力表(工事・業務）'!S42</f>
        <v>平成●年●月●日</v>
      </c>
      <c r="BA51" s="1109"/>
      <c r="BB51" s="1109"/>
      <c r="BC51" s="1109"/>
      <c r="BD51" s="1109"/>
      <c r="BE51" s="1109"/>
      <c r="BF51" s="1109"/>
      <c r="BG51" s="1078"/>
      <c r="BH51" s="1078"/>
      <c r="BI51" s="1098"/>
      <c r="BJ51" s="1098"/>
      <c r="BK51" s="1100"/>
      <c r="BL51" s="1100"/>
      <c r="BM51" s="1100"/>
      <c r="BN51" s="1100"/>
      <c r="BO51" s="1100"/>
      <c r="BP51" s="1100"/>
      <c r="BQ51" s="1100"/>
      <c r="BR51" s="1107" t="s">
        <v>539</v>
      </c>
      <c r="BS51" s="1107"/>
      <c r="BT51" s="1109" t="str">
        <f>'入力表(工事・業務）'!S63</f>
        <v>平成●年●月●日</v>
      </c>
      <c r="BU51" s="1109"/>
      <c r="BV51" s="1109"/>
      <c r="BW51" s="1109"/>
      <c r="BX51" s="1109"/>
      <c r="BY51" s="1109"/>
      <c r="BZ51" s="1109"/>
    </row>
  </sheetData>
  <mergeCells count="170">
    <mergeCell ref="I4:AJ4"/>
    <mergeCell ref="BD4:BK4"/>
    <mergeCell ref="BM4:BZ4"/>
    <mergeCell ref="I5:AJ5"/>
    <mergeCell ref="BD5:BK5"/>
    <mergeCell ref="BM5:BZ5"/>
    <mergeCell ref="B6:F6"/>
    <mergeCell ref="I6:AJ6"/>
    <mergeCell ref="BD6:BK6"/>
    <mergeCell ref="BM6:BZ6"/>
    <mergeCell ref="B7:F7"/>
    <mergeCell ref="I7:AJ7"/>
    <mergeCell ref="BD7:BK7"/>
    <mergeCell ref="BM7:BZ7"/>
    <mergeCell ref="B8:F8"/>
    <mergeCell ref="I8:R8"/>
    <mergeCell ref="S8:V8"/>
    <mergeCell ref="W8:AF8"/>
    <mergeCell ref="AG8:AJ8"/>
    <mergeCell ref="AD15:AL15"/>
    <mergeCell ref="AX15:BF15"/>
    <mergeCell ref="BR15:BZ15"/>
    <mergeCell ref="AD16:AL16"/>
    <mergeCell ref="AX16:BF16"/>
    <mergeCell ref="BR16:BZ16"/>
    <mergeCell ref="AD17:AL17"/>
    <mergeCell ref="AX17:BF17"/>
    <mergeCell ref="BR17:BZ17"/>
    <mergeCell ref="AD18:AL18"/>
    <mergeCell ref="AX18:BF18"/>
    <mergeCell ref="BR18:BZ18"/>
    <mergeCell ref="AD19:AL19"/>
    <mergeCell ref="AX19:BF19"/>
    <mergeCell ref="BR19:BZ19"/>
    <mergeCell ref="AD22:AL22"/>
    <mergeCell ref="AX22:BF22"/>
    <mergeCell ref="BR22:BZ22"/>
    <mergeCell ref="AD23:AE23"/>
    <mergeCell ref="AF23:AL23"/>
    <mergeCell ref="AX23:AY23"/>
    <mergeCell ref="AZ23:BF23"/>
    <mergeCell ref="BR23:BS23"/>
    <mergeCell ref="BT23:BZ23"/>
    <mergeCell ref="AD29:AL29"/>
    <mergeCell ref="AX29:BF29"/>
    <mergeCell ref="BR29:BZ29"/>
    <mergeCell ref="AD30:AL30"/>
    <mergeCell ref="AX30:BF30"/>
    <mergeCell ref="BR30:BZ30"/>
    <mergeCell ref="AD31:AL31"/>
    <mergeCell ref="AX31:BF31"/>
    <mergeCell ref="BR31:BZ31"/>
    <mergeCell ref="AD32:AL32"/>
    <mergeCell ref="AX32:BF32"/>
    <mergeCell ref="BR32:BZ32"/>
    <mergeCell ref="AD33:AL33"/>
    <mergeCell ref="AX33:BF33"/>
    <mergeCell ref="BR33:BZ33"/>
    <mergeCell ref="AD36:AL36"/>
    <mergeCell ref="AX36:BF36"/>
    <mergeCell ref="BR36:BZ36"/>
    <mergeCell ref="AD37:AE37"/>
    <mergeCell ref="AF37:AL37"/>
    <mergeCell ref="AX37:AY37"/>
    <mergeCell ref="AZ37:BF37"/>
    <mergeCell ref="BR37:BS37"/>
    <mergeCell ref="BT37:BZ37"/>
    <mergeCell ref="AD43:AL43"/>
    <mergeCell ref="AX43:BF43"/>
    <mergeCell ref="BR43:BZ43"/>
    <mergeCell ref="AD44:AL44"/>
    <mergeCell ref="AX44:BF44"/>
    <mergeCell ref="BR44:BZ44"/>
    <mergeCell ref="AD45:AL45"/>
    <mergeCell ref="AX45:BF45"/>
    <mergeCell ref="BR45:BZ45"/>
    <mergeCell ref="AD46:AL46"/>
    <mergeCell ref="AX46:BF46"/>
    <mergeCell ref="BR46:BZ46"/>
    <mergeCell ref="AD47:AL47"/>
    <mergeCell ref="AX47:BF47"/>
    <mergeCell ref="BR47:BZ47"/>
    <mergeCell ref="AD50:AL50"/>
    <mergeCell ref="AX50:BF50"/>
    <mergeCell ref="BR50:BZ50"/>
    <mergeCell ref="AD51:AE51"/>
    <mergeCell ref="AF51:AL51"/>
    <mergeCell ref="AX51:AY51"/>
    <mergeCell ref="AZ51:BF51"/>
    <mergeCell ref="BR51:BS51"/>
    <mergeCell ref="BT51:BZ51"/>
    <mergeCell ref="A1:BZ3"/>
    <mergeCell ref="B4:F5"/>
    <mergeCell ref="W11:AA12"/>
    <mergeCell ref="AQ11:AU12"/>
    <mergeCell ref="BK11:BO12"/>
    <mergeCell ref="A13:F14"/>
    <mergeCell ref="G13:Q14"/>
    <mergeCell ref="W13:AC14"/>
    <mergeCell ref="AD13:AL14"/>
    <mergeCell ref="AQ13:AW14"/>
    <mergeCell ref="AX13:BF14"/>
    <mergeCell ref="BK13:BQ14"/>
    <mergeCell ref="BR13:BZ14"/>
    <mergeCell ref="W15:AC19"/>
    <mergeCell ref="AQ15:AW19"/>
    <mergeCell ref="BK15:BQ19"/>
    <mergeCell ref="W20:AC21"/>
    <mergeCell ref="AD20:AL21"/>
    <mergeCell ref="AQ20:AW21"/>
    <mergeCell ref="AX20:BF21"/>
    <mergeCell ref="BK20:BQ21"/>
    <mergeCell ref="BR20:BZ21"/>
    <mergeCell ref="U21:V23"/>
    <mergeCell ref="AO21:AP23"/>
    <mergeCell ref="BI21:BJ23"/>
    <mergeCell ref="W22:AC23"/>
    <mergeCell ref="AQ22:AW23"/>
    <mergeCell ref="BK22:BQ23"/>
    <mergeCell ref="W27:AC28"/>
    <mergeCell ref="AD27:AL28"/>
    <mergeCell ref="AQ27:AW28"/>
    <mergeCell ref="AX27:BF28"/>
    <mergeCell ref="BK27:BQ28"/>
    <mergeCell ref="BR27:BZ28"/>
    <mergeCell ref="W29:AC33"/>
    <mergeCell ref="AQ29:AW33"/>
    <mergeCell ref="BK29:BQ33"/>
    <mergeCell ref="W34:AC35"/>
    <mergeCell ref="AD34:AL35"/>
    <mergeCell ref="AQ34:AW35"/>
    <mergeCell ref="AX34:BF35"/>
    <mergeCell ref="BK34:BQ35"/>
    <mergeCell ref="BR34:BZ35"/>
    <mergeCell ref="U35:V37"/>
    <mergeCell ref="AO35:AP37"/>
    <mergeCell ref="BI35:BJ37"/>
    <mergeCell ref="W36:AC37"/>
    <mergeCell ref="AQ36:AW37"/>
    <mergeCell ref="BK36:BQ37"/>
    <mergeCell ref="W41:AC42"/>
    <mergeCell ref="AD41:AL42"/>
    <mergeCell ref="AQ41:AW42"/>
    <mergeCell ref="AX41:BF42"/>
    <mergeCell ref="BK41:BQ42"/>
    <mergeCell ref="BR41:BZ42"/>
    <mergeCell ref="W43:AC47"/>
    <mergeCell ref="AQ43:AW47"/>
    <mergeCell ref="BK43:BQ47"/>
    <mergeCell ref="W48:AC49"/>
    <mergeCell ref="AD48:AL49"/>
    <mergeCell ref="AQ48:AW49"/>
    <mergeCell ref="AX48:BF49"/>
    <mergeCell ref="BK48:BQ49"/>
    <mergeCell ref="BR48:BZ49"/>
    <mergeCell ref="U49:V51"/>
    <mergeCell ref="AO49:AP51"/>
    <mergeCell ref="BI49:BJ51"/>
    <mergeCell ref="W50:AC51"/>
    <mergeCell ref="AQ50:AW51"/>
    <mergeCell ref="BK50:BQ51"/>
    <mergeCell ref="U13:V20"/>
    <mergeCell ref="AO13:AP20"/>
    <mergeCell ref="BI13:BJ20"/>
    <mergeCell ref="U27:V34"/>
    <mergeCell ref="AO27:AP34"/>
    <mergeCell ref="BI27:BJ34"/>
    <mergeCell ref="U41:V48"/>
    <mergeCell ref="AO41:AP48"/>
    <mergeCell ref="BI41:BJ48"/>
  </mergeCells>
  <phoneticPr fontId="5" type="Hiragana"/>
  <pageMargins left="0.98402777777777795" right="0.2" top="0.44027777777777799" bottom="0.90972222222222199" header="0.511811023622047" footer="0.25972222222222202"/>
  <pageSetup paperSize="9" scale="91" fitToWidth="1" fitToHeight="1" orientation="landscape" usePrinterDefaults="1" horizontalDpi="300" verticalDpi="300" r:id="rId1"/>
  <headerFooter>
    <oddFooter>&amp;L&amp;"ＭＳ 明朝,標準"&amp;10　  (注) １　下請負契約の請負代金の合計が、500万円以上3,000万円未満となる場合に作成すること。
　  　　  2　本様式で書き切れない場合は、本様式に準じて作成すること。
　  　　 ※　本様式は、A４又はA３判とする。</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sheetPr>
    <tabColor rgb="FF3366FF"/>
  </sheetPr>
  <dimension ref="A1:R98"/>
  <sheetViews>
    <sheetView view="pageBreakPreview" zoomScale="110" zoomScaleNormal="85" zoomScaleSheetLayoutView="110" workbookViewId="0">
      <selection activeCell="K13" sqref="K13"/>
    </sheetView>
  </sheetViews>
  <sheetFormatPr defaultColWidth="9.62890625" defaultRowHeight="24"/>
  <cols>
    <col min="1" max="1" width="1" style="373" customWidth="1"/>
    <col min="2" max="2" width="5.62890625" style="373" customWidth="1"/>
    <col min="3" max="3" width="10.3671875" style="373" customWidth="1"/>
    <col min="4" max="4" width="2.12890625" style="373" customWidth="1"/>
    <col min="5" max="5" width="19.62890625" style="373" customWidth="1"/>
    <col min="6" max="6" width="11.7578125" style="373" customWidth="1"/>
    <col min="7" max="7" width="13.7578125" style="373" customWidth="1"/>
    <col min="8" max="8" width="6.2578125" style="373" customWidth="1"/>
    <col min="9" max="9" width="15.8671875" style="373" customWidth="1"/>
    <col min="10" max="10" width="13.62890625" style="373" customWidth="1"/>
    <col min="11" max="11" width="3.62890625" style="373" customWidth="1"/>
    <col min="12" max="12" width="4.2578125" style="373" customWidth="1"/>
    <col min="13" max="13" width="7.7578125" style="373" customWidth="1"/>
    <col min="14" max="16384" width="9.62890625" style="373"/>
  </cols>
  <sheetData>
    <row r="1" spans="1:15" s="374" customFormat="1" ht="15" customHeight="1">
      <c r="A1" s="375" t="s">
        <v>326</v>
      </c>
      <c r="B1" s="375"/>
      <c r="C1" s="375"/>
      <c r="D1" s="375"/>
      <c r="E1" s="375"/>
      <c r="F1" s="1167"/>
    </row>
    <row r="2" spans="1:15" s="374" customFormat="1" ht="23.25" customHeight="1">
      <c r="A2" s="1126" t="s">
        <v>118</v>
      </c>
      <c r="B2" s="1126"/>
      <c r="C2" s="1126"/>
      <c r="D2" s="1126"/>
      <c r="E2" s="1126"/>
      <c r="F2" s="1126"/>
      <c r="G2" s="1126"/>
      <c r="H2" s="1126"/>
      <c r="I2" s="1126"/>
      <c r="J2" s="1126"/>
      <c r="K2" s="1126"/>
    </row>
    <row r="3" spans="1:15" s="374" customFormat="1" ht="27.75" customHeight="1">
      <c r="A3" s="377" t="s">
        <v>592</v>
      </c>
      <c r="B3" s="377"/>
      <c r="C3" s="377"/>
      <c r="D3" s="377"/>
      <c r="E3" s="377"/>
      <c r="F3" s="377"/>
      <c r="G3" s="377"/>
      <c r="H3" s="377"/>
      <c r="I3" s="377"/>
      <c r="J3" s="377"/>
      <c r="K3" s="377"/>
      <c r="L3" s="850"/>
      <c r="M3" s="850"/>
    </row>
    <row r="4" spans="1:15" s="374" customFormat="1" ht="21.75" customHeight="1">
      <c r="A4" s="401"/>
      <c r="B4" s="401"/>
      <c r="C4" s="401"/>
      <c r="D4" s="401"/>
      <c r="E4" s="401"/>
      <c r="F4" s="401"/>
      <c r="G4" s="1173"/>
      <c r="H4" s="1180"/>
      <c r="I4" s="1186">
        <f>'入力表(工事・業務）'!E26</f>
        <v>0</v>
      </c>
      <c r="J4" s="1186"/>
      <c r="K4" s="1186"/>
      <c r="L4" s="378"/>
      <c r="M4" s="378"/>
    </row>
    <row r="5" spans="1:15" s="374" customFormat="1" ht="21.75" customHeight="1">
      <c r="A5" s="1127" t="str">
        <f>'入力表(工事・業務）'!J4</f>
        <v>魚津市長</v>
      </c>
      <c r="B5" s="1127"/>
      <c r="C5" s="1127"/>
      <c r="D5" s="1127" t="str">
        <f>'入力表(工事・業務）'!J5</f>
        <v>村椿　　晃</v>
      </c>
      <c r="E5" s="1127"/>
      <c r="F5" s="415" t="s">
        <v>196</v>
      </c>
      <c r="G5" s="401"/>
      <c r="H5" s="1180"/>
      <c r="I5" s="1180"/>
      <c r="J5" s="1180"/>
      <c r="K5" s="1180"/>
      <c r="L5" s="380"/>
      <c r="M5" s="380"/>
      <c r="O5" s="448" t="s">
        <v>198</v>
      </c>
    </row>
    <row r="6" spans="1:15" s="374" customFormat="1" ht="20.25" customHeight="1">
      <c r="A6" s="1128"/>
      <c r="B6" s="321"/>
      <c r="C6" s="321"/>
      <c r="D6" s="1128"/>
      <c r="E6" s="1158" t="str">
        <f>'入力表(工事・業務）'!E6</f>
        <v>魚津市庁舎整備事業</v>
      </c>
      <c r="F6" s="1158"/>
      <c r="G6" s="1154"/>
      <c r="H6" s="1154"/>
      <c r="I6" s="1154"/>
      <c r="J6" s="1154"/>
      <c r="K6" s="1154"/>
      <c r="L6" s="380"/>
      <c r="M6" s="380"/>
    </row>
    <row r="7" spans="1:15" s="374" customFormat="1" ht="16.5" customHeight="1">
      <c r="A7" s="1129"/>
      <c r="B7" s="1148" t="s">
        <v>593</v>
      </c>
      <c r="C7" s="1148"/>
      <c r="D7" s="1154"/>
      <c r="E7" s="334" t="str">
        <f>'入力表(工事・業務）'!E7</f>
        <v>○○○○○○○○工事</v>
      </c>
      <c r="F7" s="334"/>
      <c r="G7" s="418"/>
      <c r="H7" s="430"/>
      <c r="I7" s="430"/>
      <c r="J7" s="1187"/>
      <c r="K7" s="1192"/>
    </row>
    <row r="8" spans="1:15" s="374" customFormat="1" ht="6.75" customHeight="1">
      <c r="A8" s="1129"/>
      <c r="B8" s="417"/>
      <c r="C8" s="417"/>
      <c r="D8" s="1154"/>
      <c r="E8" s="1159"/>
      <c r="F8" s="1159"/>
      <c r="G8" s="419"/>
      <c r="H8" s="430"/>
      <c r="I8" s="417"/>
      <c r="J8" s="1187"/>
      <c r="K8" s="1192"/>
    </row>
    <row r="9" spans="1:15" s="374" customFormat="1" ht="22.5" customHeight="1">
      <c r="A9" s="1129"/>
      <c r="B9" s="1148" t="s">
        <v>451</v>
      </c>
      <c r="C9" s="1148"/>
      <c r="D9" s="1155"/>
      <c r="E9" s="279" t="str">
        <f>"魚津市　 "&amp;IF('入力表(工事・業務）'!$E$8="","",'入力表(工事・業務）'!$E$8)</f>
        <v>魚津市　 ○○○○○</v>
      </c>
      <c r="F9" s="1168" t="s">
        <v>202</v>
      </c>
      <c r="G9" s="420"/>
      <c r="H9" s="430"/>
      <c r="I9" s="434"/>
      <c r="J9" s="1187"/>
      <c r="K9" s="1192"/>
    </row>
    <row r="10" spans="1:15" s="374" customFormat="1" ht="15" customHeight="1">
      <c r="A10" s="1129"/>
      <c r="B10" s="1149" t="s">
        <v>594</v>
      </c>
      <c r="C10" s="1149"/>
      <c r="D10" s="402">
        <f>'入力表(工事・業務）'!E10</f>
        <v>20000000</v>
      </c>
      <c r="E10" s="402"/>
      <c r="F10" s="402"/>
      <c r="G10" s="421" t="s">
        <v>88</v>
      </c>
      <c r="H10" s="431" t="s">
        <v>39</v>
      </c>
      <c r="I10" s="418" t="str">
        <f>'入力表(工事・業務）'!J7</f>
        <v>魚津市○○町○番○号</v>
      </c>
      <c r="J10" s="418"/>
      <c r="K10" s="444"/>
    </row>
    <row r="11" spans="1:15" s="374" customFormat="1" ht="15" customHeight="1">
      <c r="A11" s="1129"/>
      <c r="B11" s="1149"/>
      <c r="C11" s="1149"/>
      <c r="D11" s="402"/>
      <c r="E11" s="402"/>
      <c r="F11" s="402"/>
      <c r="H11" s="431" t="s">
        <v>67</v>
      </c>
      <c r="I11" s="397" t="str">
        <f>'入力表(工事・業務）'!J8</f>
        <v>株式会社　○○組</v>
      </c>
      <c r="J11" s="397"/>
      <c r="K11" s="444"/>
    </row>
    <row r="12" spans="1:15" s="374" customFormat="1" ht="15" customHeight="1">
      <c r="A12" s="1129"/>
      <c r="B12" s="1150"/>
      <c r="C12" s="1150"/>
      <c r="D12" s="1154"/>
      <c r="E12" s="1160"/>
      <c r="F12" s="1160"/>
      <c r="G12" s="1174"/>
      <c r="H12" s="432" t="e">
        <f>#REF!</f>
        <v>#REF!</v>
      </c>
      <c r="I12" s="398" t="str">
        <f>'入力表(工事・業務）'!J9</f>
        <v>代表取締役　○○○○</v>
      </c>
      <c r="J12" s="398"/>
      <c r="K12" s="444"/>
    </row>
    <row r="13" spans="1:15" s="374" customFormat="1" ht="15" customHeight="1">
      <c r="A13" s="1129"/>
      <c r="B13" s="1151" t="s">
        <v>595</v>
      </c>
      <c r="C13" s="1151"/>
      <c r="D13" s="1156"/>
      <c r="E13" s="1161" t="str">
        <f>'入力表(工事・業務）'!E12</f>
        <v>令和７年６月２日</v>
      </c>
      <c r="F13" s="1169" t="s">
        <v>204</v>
      </c>
      <c r="G13" s="418"/>
      <c r="H13" s="431"/>
      <c r="I13" s="397"/>
      <c r="J13" s="397"/>
      <c r="K13" s="1148"/>
      <c r="L13" s="381"/>
      <c r="M13" s="399"/>
    </row>
    <row r="14" spans="1:15" s="374" customFormat="1" ht="15" customHeight="1">
      <c r="A14" s="1129"/>
      <c r="B14" s="417"/>
      <c r="C14" s="417"/>
      <c r="D14" s="1156"/>
      <c r="E14" s="1161" t="str">
        <f>'入力表(工事・業務）'!E13</f>
        <v>令和８年３月31日</v>
      </c>
      <c r="F14" s="1169" t="s">
        <v>207</v>
      </c>
      <c r="G14" s="418"/>
      <c r="H14" s="431"/>
      <c r="I14" s="397"/>
      <c r="J14" s="397"/>
      <c r="K14" s="397"/>
      <c r="L14" s="381"/>
      <c r="M14" s="399"/>
    </row>
    <row r="15" spans="1:15" s="374" customFormat="1" ht="17.25" customHeight="1">
      <c r="A15" s="1129"/>
      <c r="B15" s="1129"/>
      <c r="C15" s="1129"/>
      <c r="D15" s="1157"/>
      <c r="E15" s="1157"/>
      <c r="F15" s="1170"/>
      <c r="G15" s="431"/>
      <c r="H15" s="431"/>
      <c r="I15" s="431"/>
      <c r="J15" s="440"/>
      <c r="K15" s="1148"/>
      <c r="L15" s="381"/>
      <c r="M15" s="399"/>
    </row>
    <row r="16" spans="1:15" s="374" customFormat="1" ht="20.25" customHeight="1">
      <c r="A16" s="1129"/>
      <c r="B16" s="166" t="s">
        <v>239</v>
      </c>
      <c r="C16" s="166"/>
      <c r="D16" s="166"/>
      <c r="E16" s="166"/>
      <c r="F16" s="166"/>
      <c r="G16" s="166"/>
      <c r="H16" s="166"/>
      <c r="I16" s="166"/>
      <c r="J16" s="1188"/>
      <c r="K16" s="1188"/>
      <c r="L16" s="381"/>
      <c r="M16" s="399"/>
    </row>
    <row r="17" spans="1:13" s="374" customFormat="1" ht="27.75" customHeight="1">
      <c r="A17" s="1130" t="s">
        <v>200</v>
      </c>
      <c r="B17" s="1130"/>
      <c r="C17" s="1130"/>
      <c r="D17" s="1130"/>
      <c r="E17" s="1130"/>
      <c r="F17" s="1130"/>
      <c r="G17" s="1130"/>
      <c r="H17" s="1130"/>
      <c r="I17" s="1130"/>
      <c r="J17" s="1130"/>
      <c r="K17" s="1130"/>
      <c r="L17" s="380"/>
      <c r="M17" s="380"/>
    </row>
    <row r="18" spans="1:13" ht="21.75" customHeight="1">
      <c r="A18" s="1131" t="s">
        <v>596</v>
      </c>
      <c r="B18" s="1131"/>
      <c r="C18" s="1131"/>
      <c r="D18" s="1131"/>
      <c r="E18" s="406" t="s">
        <v>597</v>
      </c>
      <c r="F18" s="406" t="s">
        <v>11</v>
      </c>
      <c r="G18" s="406" t="s">
        <v>598</v>
      </c>
      <c r="H18" s="406"/>
      <c r="I18" s="406"/>
      <c r="J18" s="1189" t="s">
        <v>84</v>
      </c>
      <c r="K18" s="1189"/>
      <c r="L18" s="1193"/>
      <c r="M18" s="1193"/>
    </row>
    <row r="19" spans="1:13" ht="11.25" customHeight="1">
      <c r="A19" s="1132" t="s">
        <v>599</v>
      </c>
      <c r="B19" s="1132"/>
      <c r="C19" s="1132"/>
      <c r="D19" s="1132"/>
      <c r="E19" s="1162" t="s">
        <v>325</v>
      </c>
      <c r="F19" s="1162" t="s">
        <v>11</v>
      </c>
      <c r="G19" s="1162" t="s">
        <v>210</v>
      </c>
      <c r="H19" s="1162" t="s">
        <v>569</v>
      </c>
      <c r="I19" s="1162"/>
      <c r="J19" s="1189"/>
      <c r="K19" s="1189"/>
      <c r="L19" s="1193"/>
      <c r="M19" s="1193"/>
    </row>
    <row r="20" spans="1:13" ht="11.25" customHeight="1">
      <c r="A20" s="1132"/>
      <c r="B20" s="1132"/>
      <c r="C20" s="1132"/>
      <c r="D20" s="1132"/>
      <c r="E20" s="1162"/>
      <c r="F20" s="1162"/>
      <c r="G20" s="1162"/>
      <c r="H20" s="1162"/>
      <c r="I20" s="1162"/>
      <c r="J20" s="1189"/>
      <c r="K20" s="1189"/>
      <c r="L20" s="1193"/>
      <c r="M20" s="1193"/>
    </row>
    <row r="21" spans="1:13" ht="21.75" customHeight="1">
      <c r="A21" s="1133" t="s">
        <v>600</v>
      </c>
      <c r="B21" s="1133"/>
      <c r="C21" s="1133"/>
      <c r="D21" s="1133"/>
      <c r="E21" s="1163" t="str">
        <f>'入力表(工事・業務）'!Q2</f>
        <v>●●●会社</v>
      </c>
      <c r="F21" s="1171">
        <f>'入力表(工事・業務）'!R4</f>
        <v>11111111</v>
      </c>
      <c r="G21" s="1175">
        <f>'入力表(工事・業務）'!Q8</f>
        <v>200000</v>
      </c>
      <c r="H21" s="1181" t="str">
        <f>'入力表(工事・業務）'!Q5</f>
        <v>●●●工</v>
      </c>
      <c r="I21" s="1181"/>
      <c r="J21" s="1190" t="str">
        <f>'入力表(工事・業務）'!Q6</f>
        <v>東西　南男</v>
      </c>
      <c r="K21" s="1190"/>
      <c r="L21" s="1194"/>
      <c r="M21" s="1194"/>
    </row>
    <row r="22" spans="1:13" ht="21.75" customHeight="1">
      <c r="A22" s="1133"/>
      <c r="B22" s="1133"/>
      <c r="C22" s="1133"/>
      <c r="D22" s="1133"/>
      <c r="E22" s="1163"/>
      <c r="F22" s="1163"/>
      <c r="G22" s="1175"/>
      <c r="H22" s="1182" t="str">
        <f>'入力表(工事・業務）'!R5</f>
        <v>▲▲工</v>
      </c>
      <c r="I22" s="1182"/>
      <c r="J22" s="1190"/>
      <c r="K22" s="1190"/>
      <c r="L22" s="1194"/>
      <c r="M22" s="1194"/>
    </row>
    <row r="23" spans="1:13" ht="21.75" customHeight="1">
      <c r="A23" s="1134"/>
      <c r="B23" s="1134"/>
      <c r="C23" s="1134"/>
      <c r="D23" s="1134"/>
      <c r="E23" s="1164" t="str">
        <f>'入力表(工事・業務）'!Q3</f>
        <v>魚津市●●町▲-■</v>
      </c>
      <c r="F23" s="1172" t="str">
        <f>'入力表(工事・業務）'!T4</f>
        <v>土木一式</v>
      </c>
      <c r="G23" s="1176">
        <f>G21-(G21/1.05)</f>
        <v>9523.8095238095302</v>
      </c>
      <c r="H23" s="1182" t="str">
        <f>'入力表(工事・業務）'!S5</f>
        <v>■■■工</v>
      </c>
      <c r="I23" s="1182"/>
      <c r="J23" s="1190"/>
      <c r="K23" s="1190"/>
      <c r="L23" s="1194"/>
      <c r="M23" s="1194"/>
    </row>
    <row r="24" spans="1:13" ht="21.75" customHeight="1">
      <c r="A24" s="1134"/>
      <c r="B24" s="1134"/>
      <c r="C24" s="1134"/>
      <c r="D24" s="1134"/>
      <c r="E24" s="1164"/>
      <c r="F24" s="1172"/>
      <c r="G24" s="1176"/>
      <c r="H24" s="1183" t="str">
        <f>'入力表(工事・業務）'!T5</f>
        <v>◆◆工</v>
      </c>
      <c r="I24" s="1183"/>
      <c r="J24" s="1190"/>
      <c r="K24" s="1190"/>
      <c r="L24" s="1194"/>
      <c r="M24" s="1194"/>
    </row>
    <row r="25" spans="1:13" ht="21.75" customHeight="1">
      <c r="A25" s="1133" t="s">
        <v>600</v>
      </c>
      <c r="B25" s="1133"/>
      <c r="C25" s="1133"/>
      <c r="D25" s="1133"/>
      <c r="E25" s="1163" t="str">
        <f>'入力表(工事・業務）'!Q9</f>
        <v>▲▲▲会社</v>
      </c>
      <c r="F25" s="1171">
        <f>'入力表(工事・業務）'!R11</f>
        <v>2222222</v>
      </c>
      <c r="G25" s="1175">
        <f>'入力表(工事・業務）'!Q15</f>
        <v>300000</v>
      </c>
      <c r="H25" s="1181" t="str">
        <f>'入力表(工事・業務）'!Q12</f>
        <v>●●●工</v>
      </c>
      <c r="I25" s="1181"/>
      <c r="J25" s="1190" t="str">
        <f>'入力表(工事・業務）'!Q13</f>
        <v>魚西　南</v>
      </c>
      <c r="K25" s="1190"/>
      <c r="L25" s="1194"/>
      <c r="M25" s="1194"/>
    </row>
    <row r="26" spans="1:13" ht="21.75" customHeight="1">
      <c r="A26" s="1133"/>
      <c r="B26" s="1133"/>
      <c r="C26" s="1133"/>
      <c r="D26" s="1133"/>
      <c r="E26" s="1163"/>
      <c r="F26" s="1163"/>
      <c r="G26" s="1175"/>
      <c r="H26" s="1182" t="str">
        <f>'入力表(工事・業務）'!R12</f>
        <v>▲▲工</v>
      </c>
      <c r="I26" s="1182"/>
      <c r="J26" s="1190"/>
      <c r="K26" s="1190"/>
      <c r="L26" s="1194"/>
      <c r="M26" s="1194"/>
    </row>
    <row r="27" spans="1:13" ht="21.75" customHeight="1">
      <c r="A27" s="1134"/>
      <c r="B27" s="1134"/>
      <c r="C27" s="1134"/>
      <c r="D27" s="1134"/>
      <c r="E27" s="1164" t="str">
        <f>'入力表(工事・業務）'!Q10</f>
        <v>魚津市●●町▲-■</v>
      </c>
      <c r="F27" s="1164" t="str">
        <f>'入力表(工事・業務）'!T11</f>
        <v>建築一式</v>
      </c>
      <c r="G27" s="1176">
        <f>G25-(G25/1.05)</f>
        <v>14285.714285714301</v>
      </c>
      <c r="H27" s="1182" t="str">
        <f>'入力表(工事・業務）'!S12</f>
        <v>■■■工</v>
      </c>
      <c r="I27" s="1182"/>
      <c r="J27" s="1190"/>
      <c r="K27" s="1190"/>
      <c r="L27" s="1194"/>
      <c r="M27" s="1194"/>
    </row>
    <row r="28" spans="1:13" ht="21.75" customHeight="1">
      <c r="A28" s="1134"/>
      <c r="B28" s="1134"/>
      <c r="C28" s="1134"/>
      <c r="D28" s="1134"/>
      <c r="E28" s="1164"/>
      <c r="F28" s="1164"/>
      <c r="G28" s="1176"/>
      <c r="H28" s="1183" t="str">
        <f>'入力表(工事・業務）'!T12</f>
        <v>◆◆工</v>
      </c>
      <c r="I28" s="1183"/>
      <c r="J28" s="1190"/>
      <c r="K28" s="1190"/>
      <c r="L28" s="1194"/>
      <c r="M28" s="1194"/>
    </row>
    <row r="29" spans="1:13" ht="21.75" customHeight="1">
      <c r="A29" s="1133" t="s">
        <v>600</v>
      </c>
      <c r="B29" s="1133"/>
      <c r="C29" s="1133"/>
      <c r="D29" s="1133"/>
      <c r="E29" s="1163" t="str">
        <f>'入力表(工事・業務）'!Q16</f>
        <v>■■■会社</v>
      </c>
      <c r="F29" s="1171">
        <f>'入力表(工事・業務）'!R18</f>
        <v>3333333</v>
      </c>
      <c r="G29" s="1175">
        <f>'入力表(工事・業務）'!Q22</f>
        <v>400000</v>
      </c>
      <c r="H29" s="1181" t="str">
        <f>'入力表(工事・業務）'!Q19</f>
        <v>●●●工</v>
      </c>
      <c r="I29" s="1181"/>
      <c r="J29" s="1190" t="str">
        <f>'入力表(工事・業務）'!Q20</f>
        <v>東港　魚北</v>
      </c>
      <c r="K29" s="1190"/>
      <c r="L29" s="1194"/>
      <c r="M29" s="1194"/>
    </row>
    <row r="30" spans="1:13" ht="21.75" customHeight="1">
      <c r="A30" s="1133"/>
      <c r="B30" s="1133"/>
      <c r="C30" s="1133"/>
      <c r="D30" s="1133"/>
      <c r="E30" s="1163"/>
      <c r="F30" s="1163"/>
      <c r="G30" s="1175"/>
      <c r="H30" s="1182" t="str">
        <f>'入力表(工事・業務）'!R19</f>
        <v>▲▲工</v>
      </c>
      <c r="I30" s="1182"/>
      <c r="J30" s="1190"/>
      <c r="K30" s="1190"/>
      <c r="L30" s="1194"/>
      <c r="M30" s="1194"/>
    </row>
    <row r="31" spans="1:13" ht="21.75" customHeight="1">
      <c r="A31" s="1135"/>
      <c r="B31" s="1135"/>
      <c r="C31" s="1135"/>
      <c r="D31" s="1135"/>
      <c r="E31" s="1164" t="str">
        <f>'入力表(工事・業務）'!Q17</f>
        <v>魚津市●●町▲-■</v>
      </c>
      <c r="F31" s="1164" t="str">
        <f>'入力表(工事・業務）'!T18</f>
        <v>管</v>
      </c>
      <c r="G31" s="1176">
        <f>G29-(G29/1.05)</f>
        <v>19047.6190476191</v>
      </c>
      <c r="H31" s="1182" t="str">
        <f>'入力表(工事・業務）'!S19</f>
        <v>■■■工</v>
      </c>
      <c r="I31" s="1182"/>
      <c r="J31" s="1190"/>
      <c r="K31" s="1190"/>
      <c r="L31" s="1194"/>
      <c r="M31" s="1194"/>
    </row>
    <row r="32" spans="1:13" ht="21.75" customHeight="1">
      <c r="A32" s="1135"/>
      <c r="B32" s="1135"/>
      <c r="C32" s="1135"/>
      <c r="D32" s="1135"/>
      <c r="E32" s="1164"/>
      <c r="F32" s="1164"/>
      <c r="G32" s="1176"/>
      <c r="H32" s="1183" t="str">
        <f>'入力表(工事・業務）'!T19</f>
        <v>◆◆工</v>
      </c>
      <c r="I32" s="1183"/>
      <c r="J32" s="1190"/>
      <c r="K32" s="1190"/>
      <c r="L32" s="1194"/>
      <c r="M32" s="1194"/>
    </row>
    <row r="33" spans="1:18" ht="23.25" customHeight="1">
      <c r="A33" s="1136" t="s">
        <v>334</v>
      </c>
      <c r="B33" s="1136"/>
      <c r="C33" s="1136"/>
      <c r="D33" s="1136"/>
      <c r="E33" s="1136"/>
      <c r="F33" s="1136"/>
      <c r="G33" s="1177">
        <f>G21+G25+G29+G57+G61+G65+G69+G73+G77+G81+G85+G89+G93</f>
        <v>900000</v>
      </c>
      <c r="H33" s="1184" t="s">
        <v>601</v>
      </c>
      <c r="I33" s="1184"/>
      <c r="J33" s="1184"/>
      <c r="K33" s="1184"/>
      <c r="L33" s="1194"/>
      <c r="M33" s="1194"/>
    </row>
    <row r="34" spans="1:18" ht="102.75" customHeight="1">
      <c r="A34" s="1137" t="s">
        <v>428</v>
      </c>
      <c r="B34" s="1137"/>
      <c r="C34" s="1153"/>
      <c r="D34" s="1153"/>
      <c r="E34" s="1153"/>
      <c r="F34" s="1153"/>
      <c r="G34" s="1153"/>
      <c r="H34" s="1153"/>
      <c r="I34" s="1153"/>
      <c r="J34" s="1153"/>
      <c r="K34" s="1153"/>
      <c r="L34" s="1194"/>
      <c r="M34" s="449" t="s">
        <v>338</v>
      </c>
      <c r="N34" s="449"/>
      <c r="O34" s="449"/>
      <c r="P34" s="449"/>
      <c r="Q34" s="449"/>
      <c r="R34" s="449"/>
    </row>
    <row r="35" spans="1:18" ht="21" customHeight="1">
      <c r="A35" s="1138" t="s">
        <v>602</v>
      </c>
      <c r="B35" s="1138"/>
      <c r="C35" s="1138"/>
      <c r="D35" s="1138"/>
      <c r="E35" s="1138"/>
      <c r="F35" s="1138"/>
      <c r="G35" s="1138"/>
      <c r="H35" s="1138"/>
      <c r="I35" s="1138"/>
      <c r="J35" s="1138"/>
      <c r="K35" s="1138"/>
      <c r="L35" s="1195"/>
      <c r="M35" s="450" t="s">
        <v>339</v>
      </c>
      <c r="N35" s="450"/>
      <c r="O35" s="450"/>
      <c r="P35" s="450"/>
      <c r="Q35" s="450"/>
      <c r="R35" s="450"/>
    </row>
    <row r="36" spans="1:18" ht="21" customHeight="1">
      <c r="A36" s="1139" t="s">
        <v>603</v>
      </c>
      <c r="B36" s="1139"/>
      <c r="C36" s="1139"/>
      <c r="D36" s="1139"/>
      <c r="E36" s="1139"/>
      <c r="F36" s="1139"/>
      <c r="G36" s="1139"/>
      <c r="H36" s="1139"/>
      <c r="I36" s="1139"/>
      <c r="J36" s="1139"/>
      <c r="K36" s="1139"/>
      <c r="L36" s="1195"/>
      <c r="M36" s="450" t="s">
        <v>341</v>
      </c>
      <c r="N36" s="450"/>
      <c r="O36" s="450"/>
      <c r="P36" s="450"/>
      <c r="Q36" s="450"/>
      <c r="R36" s="450"/>
    </row>
    <row r="37" spans="1:18" ht="10.5" customHeight="1">
      <c r="A37" s="1140"/>
      <c r="B37" s="1152" t="s">
        <v>546</v>
      </c>
      <c r="C37" s="1152"/>
      <c r="D37" s="1152"/>
      <c r="E37" s="1152"/>
      <c r="F37" s="1152"/>
      <c r="G37" s="1152"/>
      <c r="H37" s="1152"/>
      <c r="I37" s="1152"/>
      <c r="J37" s="1152"/>
      <c r="K37" s="1152"/>
      <c r="L37" s="1196"/>
      <c r="M37" s="450" t="s">
        <v>342</v>
      </c>
      <c r="N37" s="450"/>
      <c r="O37" s="450"/>
      <c r="P37" s="450"/>
      <c r="Q37" s="450"/>
      <c r="R37" s="450"/>
    </row>
    <row r="38" spans="1:18" ht="10.5" customHeight="1">
      <c r="A38" s="1141"/>
      <c r="B38" s="1152"/>
      <c r="C38" s="1152"/>
      <c r="D38" s="1152"/>
      <c r="E38" s="1152"/>
      <c r="F38" s="1152"/>
      <c r="G38" s="1152"/>
      <c r="H38" s="1152"/>
      <c r="I38" s="1152"/>
      <c r="J38" s="1152"/>
      <c r="K38" s="1152"/>
    </row>
    <row r="39" spans="1:18" ht="21" customHeight="1">
      <c r="A39" s="1141"/>
      <c r="B39" s="1141"/>
      <c r="C39" s="1141"/>
      <c r="D39" s="1141"/>
      <c r="E39" s="1141"/>
      <c r="F39" s="1141"/>
      <c r="G39" s="1141"/>
      <c r="H39" s="1141"/>
      <c r="I39" s="1141"/>
      <c r="J39" s="1141"/>
      <c r="K39" s="1141"/>
    </row>
    <row r="40" spans="1:18" ht="10.5" customHeight="1">
      <c r="A40" s="1142"/>
      <c r="B40" s="1142"/>
      <c r="C40" s="1142"/>
      <c r="D40" s="1142"/>
      <c r="E40" s="1142"/>
      <c r="F40" s="1142"/>
      <c r="G40" s="1142"/>
      <c r="H40" s="1142"/>
      <c r="I40" s="1142"/>
      <c r="J40" s="1142"/>
      <c r="K40" s="1142"/>
    </row>
    <row r="41" spans="1:18" ht="10.5" customHeight="1">
      <c r="A41" s="1143"/>
      <c r="B41" s="1143"/>
      <c r="C41" s="1143"/>
      <c r="D41" s="1143"/>
      <c r="E41" s="1143"/>
      <c r="F41" s="1143"/>
      <c r="G41" s="1143"/>
      <c r="H41" s="1143"/>
      <c r="I41" s="1143"/>
      <c r="J41" s="1143"/>
      <c r="K41" s="1143"/>
    </row>
    <row r="42" spans="1:18" ht="10.5" customHeight="1">
      <c r="A42" s="1142"/>
      <c r="B42" s="1142"/>
      <c r="C42" s="1142"/>
      <c r="D42" s="1142"/>
      <c r="E42" s="1142"/>
      <c r="F42" s="1142"/>
      <c r="G42" s="1142"/>
      <c r="H42" s="1142"/>
      <c r="I42" s="1142"/>
      <c r="J42" s="1142"/>
      <c r="K42" s="1142"/>
    </row>
    <row r="43" spans="1:18" ht="10.5" customHeight="1">
      <c r="A43" s="1143"/>
      <c r="B43" s="1143"/>
      <c r="C43" s="1143"/>
      <c r="D43" s="1143"/>
      <c r="E43" s="1143"/>
      <c r="F43" s="1143"/>
      <c r="G43" s="1143"/>
      <c r="H43" s="1143"/>
      <c r="I43" s="1143"/>
      <c r="J43" s="1143"/>
      <c r="K43" s="1143"/>
    </row>
    <row r="44" spans="1:18" ht="10.5" customHeight="1">
      <c r="A44" s="1142"/>
      <c r="B44" s="1142"/>
      <c r="C44" s="1142"/>
      <c r="D44" s="1142"/>
      <c r="E44" s="1142"/>
      <c r="F44" s="1142"/>
      <c r="G44" s="1142"/>
      <c r="H44" s="1142"/>
      <c r="I44" s="1142"/>
      <c r="J44" s="1142"/>
      <c r="K44" s="1142"/>
    </row>
    <row r="45" spans="1:18" ht="16.5" customHeight="1">
      <c r="A45" s="1141"/>
      <c r="B45" s="1141"/>
      <c r="C45" s="1141"/>
      <c r="D45" s="1141"/>
      <c r="E45" s="1141"/>
      <c r="F45" s="1141"/>
      <c r="G45" s="1141"/>
      <c r="H45" s="1141"/>
      <c r="I45" s="1141"/>
      <c r="J45" s="1141"/>
      <c r="K45" s="1141"/>
    </row>
    <row r="46" spans="1:18" ht="16.5" customHeight="1">
      <c r="A46" s="1141"/>
      <c r="B46" s="1141"/>
      <c r="C46" s="1141"/>
      <c r="D46" s="1141"/>
      <c r="E46" s="1141"/>
      <c r="F46" s="1141"/>
      <c r="G46" s="1141"/>
      <c r="H46" s="1141"/>
      <c r="I46" s="1141"/>
      <c r="J46" s="1141"/>
      <c r="K46" s="1141"/>
    </row>
    <row r="47" spans="1:18" ht="16.5" customHeight="1">
      <c r="A47" s="1141"/>
      <c r="B47" s="1141"/>
      <c r="C47" s="1141"/>
      <c r="D47" s="1141"/>
      <c r="E47" s="1141"/>
      <c r="F47" s="1141"/>
      <c r="G47" s="1141"/>
      <c r="H47" s="1141"/>
      <c r="I47" s="1141"/>
      <c r="J47" s="1141"/>
      <c r="K47" s="1141"/>
    </row>
    <row r="48" spans="1:18" ht="10.5" customHeight="1">
      <c r="A48" s="1143"/>
      <c r="B48" s="1143"/>
      <c r="C48" s="1143"/>
      <c r="D48" s="1143"/>
      <c r="E48" s="1143"/>
      <c r="F48" s="1143"/>
      <c r="G48" s="1143"/>
      <c r="H48" s="1143"/>
      <c r="I48" s="1143"/>
      <c r="J48" s="1143"/>
      <c r="K48" s="1143"/>
    </row>
    <row r="49" spans="1:11" ht="16.5" customHeight="1">
      <c r="A49" s="1141"/>
      <c r="B49" s="1141"/>
      <c r="C49" s="1141"/>
      <c r="D49" s="1141"/>
      <c r="E49" s="1141"/>
      <c r="F49" s="1141"/>
      <c r="G49" s="1141"/>
      <c r="H49" s="1141"/>
      <c r="I49" s="1141"/>
      <c r="J49" s="1141"/>
      <c r="K49" s="1141"/>
    </row>
    <row r="50" spans="1:11" ht="16.5" customHeight="1">
      <c r="A50" s="1141"/>
      <c r="B50" s="1141"/>
      <c r="C50" s="1141"/>
      <c r="D50" s="1141"/>
      <c r="E50" s="1141"/>
      <c r="F50" s="1141"/>
      <c r="G50" s="1141"/>
      <c r="H50" s="1141"/>
      <c r="I50" s="1141"/>
      <c r="J50" s="1141"/>
      <c r="K50" s="1141"/>
    </row>
    <row r="51" spans="1:11" ht="18" customHeight="1">
      <c r="A51" s="374"/>
      <c r="B51" s="374"/>
      <c r="C51" s="374"/>
      <c r="D51" s="374"/>
      <c r="E51" s="374"/>
      <c r="F51" s="374"/>
      <c r="G51" s="374"/>
      <c r="H51" s="374"/>
      <c r="I51" s="374"/>
      <c r="J51" s="374"/>
      <c r="K51" s="374"/>
    </row>
    <row r="52" spans="1:11" ht="15" customHeight="1">
      <c r="A52" s="392" t="s">
        <v>605</v>
      </c>
      <c r="B52" s="392"/>
      <c r="C52" s="392"/>
      <c r="D52" s="392"/>
      <c r="E52" s="392"/>
      <c r="F52" s="374"/>
      <c r="G52" s="374"/>
      <c r="H52" s="374"/>
      <c r="I52" s="374"/>
      <c r="J52" s="374"/>
      <c r="K52" s="374"/>
    </row>
    <row r="53" spans="1:11" ht="24" customHeight="1">
      <c r="A53" s="1126" t="s">
        <v>345</v>
      </c>
      <c r="B53" s="1126"/>
      <c r="C53" s="1126"/>
      <c r="D53" s="1126"/>
      <c r="E53" s="1126"/>
      <c r="F53" s="1126"/>
      <c r="G53" s="1126"/>
      <c r="H53" s="1126"/>
      <c r="I53" s="1126"/>
      <c r="J53" s="1126"/>
      <c r="K53" s="1126"/>
    </row>
    <row r="54" spans="1:11" ht="21.75" customHeight="1">
      <c r="A54" s="1131" t="s">
        <v>596</v>
      </c>
      <c r="B54" s="1131"/>
      <c r="C54" s="1131"/>
      <c r="D54" s="1131"/>
      <c r="E54" s="406" t="s">
        <v>597</v>
      </c>
      <c r="F54" s="406" t="s">
        <v>11</v>
      </c>
      <c r="G54" s="406" t="s">
        <v>598</v>
      </c>
      <c r="H54" s="406"/>
      <c r="I54" s="406"/>
      <c r="J54" s="1189" t="s">
        <v>84</v>
      </c>
      <c r="K54" s="1189"/>
    </row>
    <row r="55" spans="1:11" ht="11.25" customHeight="1">
      <c r="A55" s="1132" t="s">
        <v>330</v>
      </c>
      <c r="B55" s="1132"/>
      <c r="C55" s="1132"/>
      <c r="D55" s="1132"/>
      <c r="E55" s="1162" t="s">
        <v>325</v>
      </c>
      <c r="F55" s="1162" t="s">
        <v>11</v>
      </c>
      <c r="G55" s="1162" t="s">
        <v>210</v>
      </c>
      <c r="H55" s="1162" t="s">
        <v>569</v>
      </c>
      <c r="I55" s="1162"/>
      <c r="J55" s="1189"/>
      <c r="K55" s="1189"/>
    </row>
    <row r="56" spans="1:11" ht="11.25" customHeight="1">
      <c r="A56" s="1132"/>
      <c r="B56" s="1132"/>
      <c r="C56" s="1132"/>
      <c r="D56" s="1132"/>
      <c r="E56" s="1162"/>
      <c r="F56" s="1162"/>
      <c r="G56" s="1162"/>
      <c r="H56" s="1162"/>
      <c r="I56" s="1162"/>
      <c r="J56" s="1189"/>
      <c r="K56" s="1189"/>
    </row>
    <row r="57" spans="1:11" ht="21.75" customHeight="1">
      <c r="A57" s="1144"/>
      <c r="B57" s="1144"/>
      <c r="C57" s="1144"/>
      <c r="D57" s="1144"/>
      <c r="E57" s="1165"/>
      <c r="F57" s="1165"/>
      <c r="G57" s="1178"/>
      <c r="H57" s="1165"/>
      <c r="I57" s="1165"/>
      <c r="J57" s="1191"/>
      <c r="K57" s="1191"/>
    </row>
    <row r="58" spans="1:11" ht="21.75" customHeight="1">
      <c r="A58" s="1144"/>
      <c r="B58" s="1144"/>
      <c r="C58" s="1144"/>
      <c r="D58" s="1144"/>
      <c r="E58" s="1165"/>
      <c r="F58" s="1165"/>
      <c r="G58" s="1178"/>
      <c r="H58" s="1185"/>
      <c r="I58" s="1185"/>
      <c r="J58" s="1191"/>
      <c r="K58" s="1191"/>
    </row>
    <row r="59" spans="1:11" ht="21.75" customHeight="1">
      <c r="A59" s="1145"/>
      <c r="B59" s="1145"/>
      <c r="C59" s="1145"/>
      <c r="D59" s="1145"/>
      <c r="E59" s="1166"/>
      <c r="F59" s="1166"/>
      <c r="G59" s="1179">
        <f>G57*0.05</f>
        <v>0</v>
      </c>
      <c r="H59" s="1185"/>
      <c r="I59" s="1185"/>
      <c r="J59" s="1191"/>
      <c r="K59" s="1191"/>
    </row>
    <row r="60" spans="1:11" ht="21.75" customHeight="1">
      <c r="A60" s="1145"/>
      <c r="B60" s="1145"/>
      <c r="C60" s="1145"/>
      <c r="D60" s="1145"/>
      <c r="E60" s="1166"/>
      <c r="F60" s="1166"/>
      <c r="G60" s="1179"/>
      <c r="H60" s="1166"/>
      <c r="I60" s="1166"/>
      <c r="J60" s="1191"/>
      <c r="K60" s="1191"/>
    </row>
    <row r="61" spans="1:11" ht="21.75" customHeight="1">
      <c r="A61" s="1144"/>
      <c r="B61" s="1144"/>
      <c r="C61" s="1144"/>
      <c r="D61" s="1144"/>
      <c r="E61" s="1165"/>
      <c r="F61" s="1165"/>
      <c r="G61" s="1178"/>
      <c r="H61" s="1165"/>
      <c r="I61" s="1165"/>
      <c r="J61" s="1191"/>
      <c r="K61" s="1191"/>
    </row>
    <row r="62" spans="1:11" ht="21.75" customHeight="1">
      <c r="A62" s="1144"/>
      <c r="B62" s="1144"/>
      <c r="C62" s="1144"/>
      <c r="D62" s="1144"/>
      <c r="E62" s="1165"/>
      <c r="F62" s="1165"/>
      <c r="G62" s="1178"/>
      <c r="H62" s="1185"/>
      <c r="I62" s="1185"/>
      <c r="J62" s="1191"/>
      <c r="K62" s="1191"/>
    </row>
    <row r="63" spans="1:11" ht="21.75" customHeight="1">
      <c r="A63" s="1145"/>
      <c r="B63" s="1145"/>
      <c r="C63" s="1145"/>
      <c r="D63" s="1145"/>
      <c r="E63" s="1166"/>
      <c r="F63" s="1166"/>
      <c r="G63" s="1179">
        <f>G61*0.05</f>
        <v>0</v>
      </c>
      <c r="H63" s="1185"/>
      <c r="I63" s="1185"/>
      <c r="J63" s="1191"/>
      <c r="K63" s="1191"/>
    </row>
    <row r="64" spans="1:11" ht="21.75" customHeight="1">
      <c r="A64" s="1145"/>
      <c r="B64" s="1145"/>
      <c r="C64" s="1145"/>
      <c r="D64" s="1145"/>
      <c r="E64" s="1166"/>
      <c r="F64" s="1166"/>
      <c r="G64" s="1179"/>
      <c r="H64" s="1166"/>
      <c r="I64" s="1166"/>
      <c r="J64" s="1191"/>
      <c r="K64" s="1191"/>
    </row>
    <row r="65" spans="1:11" ht="21.75" customHeight="1">
      <c r="A65" s="1144"/>
      <c r="B65" s="1144"/>
      <c r="C65" s="1144"/>
      <c r="D65" s="1144"/>
      <c r="E65" s="1165"/>
      <c r="F65" s="1165"/>
      <c r="G65" s="1178"/>
      <c r="H65" s="1165"/>
      <c r="I65" s="1165"/>
      <c r="J65" s="1191"/>
      <c r="K65" s="1191"/>
    </row>
    <row r="66" spans="1:11" ht="21.75" customHeight="1">
      <c r="A66" s="1144"/>
      <c r="B66" s="1144"/>
      <c r="C66" s="1144"/>
      <c r="D66" s="1144"/>
      <c r="E66" s="1165"/>
      <c r="F66" s="1165"/>
      <c r="G66" s="1178"/>
      <c r="H66" s="1185"/>
      <c r="I66" s="1185"/>
      <c r="J66" s="1191"/>
      <c r="K66" s="1191"/>
    </row>
    <row r="67" spans="1:11" ht="21.75" customHeight="1">
      <c r="A67" s="1145"/>
      <c r="B67" s="1145"/>
      <c r="C67" s="1145"/>
      <c r="D67" s="1145"/>
      <c r="E67" s="1166"/>
      <c r="F67" s="1166"/>
      <c r="G67" s="1179">
        <f>G65*0.05</f>
        <v>0</v>
      </c>
      <c r="H67" s="1185"/>
      <c r="I67" s="1185"/>
      <c r="J67" s="1191"/>
      <c r="K67" s="1191"/>
    </row>
    <row r="68" spans="1:11" ht="21.75" customHeight="1">
      <c r="A68" s="1145"/>
      <c r="B68" s="1145"/>
      <c r="C68" s="1145"/>
      <c r="D68" s="1145"/>
      <c r="E68" s="1166"/>
      <c r="F68" s="1166"/>
      <c r="G68" s="1179"/>
      <c r="H68" s="1166"/>
      <c r="I68" s="1166"/>
      <c r="J68" s="1191"/>
      <c r="K68" s="1191"/>
    </row>
    <row r="69" spans="1:11" ht="21.75" customHeight="1">
      <c r="A69" s="1144"/>
      <c r="B69" s="1144"/>
      <c r="C69" s="1144"/>
      <c r="D69" s="1144"/>
      <c r="E69" s="1165"/>
      <c r="F69" s="1165"/>
      <c r="G69" s="1178"/>
      <c r="H69" s="1165"/>
      <c r="I69" s="1165"/>
      <c r="J69" s="1191"/>
      <c r="K69" s="1191"/>
    </row>
    <row r="70" spans="1:11" ht="21.75" customHeight="1">
      <c r="A70" s="1144"/>
      <c r="B70" s="1144"/>
      <c r="C70" s="1144"/>
      <c r="D70" s="1144"/>
      <c r="E70" s="1165"/>
      <c r="F70" s="1165"/>
      <c r="G70" s="1178"/>
      <c r="H70" s="1185"/>
      <c r="I70" s="1185"/>
      <c r="J70" s="1191"/>
      <c r="K70" s="1191"/>
    </row>
    <row r="71" spans="1:11" ht="21.75" customHeight="1">
      <c r="A71" s="1145"/>
      <c r="B71" s="1145"/>
      <c r="C71" s="1145"/>
      <c r="D71" s="1145"/>
      <c r="E71" s="1166"/>
      <c r="F71" s="1166"/>
      <c r="G71" s="1179">
        <f>G69*0.05</f>
        <v>0</v>
      </c>
      <c r="H71" s="1185"/>
      <c r="I71" s="1185"/>
      <c r="J71" s="1191"/>
      <c r="K71" s="1191"/>
    </row>
    <row r="72" spans="1:11" ht="21.75" customHeight="1">
      <c r="A72" s="1145"/>
      <c r="B72" s="1145"/>
      <c r="C72" s="1145"/>
      <c r="D72" s="1145"/>
      <c r="E72" s="1166"/>
      <c r="F72" s="1166"/>
      <c r="G72" s="1179"/>
      <c r="H72" s="1166"/>
      <c r="I72" s="1166"/>
      <c r="J72" s="1191"/>
      <c r="K72" s="1191"/>
    </row>
    <row r="73" spans="1:11" ht="21.75" customHeight="1">
      <c r="A73" s="1144"/>
      <c r="B73" s="1144"/>
      <c r="C73" s="1144"/>
      <c r="D73" s="1144"/>
      <c r="E73" s="1165"/>
      <c r="F73" s="1165"/>
      <c r="G73" s="1178"/>
      <c r="H73" s="1165"/>
      <c r="I73" s="1165"/>
      <c r="J73" s="1191"/>
      <c r="K73" s="1191"/>
    </row>
    <row r="74" spans="1:11" ht="21.75" customHeight="1">
      <c r="A74" s="1144"/>
      <c r="B74" s="1144"/>
      <c r="C74" s="1144"/>
      <c r="D74" s="1144"/>
      <c r="E74" s="1165"/>
      <c r="F74" s="1165"/>
      <c r="G74" s="1178"/>
      <c r="H74" s="1185"/>
      <c r="I74" s="1185"/>
      <c r="J74" s="1191"/>
      <c r="K74" s="1191"/>
    </row>
    <row r="75" spans="1:11" ht="21.75" customHeight="1">
      <c r="A75" s="1145"/>
      <c r="B75" s="1145"/>
      <c r="C75" s="1145"/>
      <c r="D75" s="1145"/>
      <c r="E75" s="1166"/>
      <c r="F75" s="1166"/>
      <c r="G75" s="1179">
        <f>G73*0.05</f>
        <v>0</v>
      </c>
      <c r="H75" s="1185"/>
      <c r="I75" s="1185"/>
      <c r="J75" s="1191"/>
      <c r="K75" s="1191"/>
    </row>
    <row r="76" spans="1:11" ht="21.75" customHeight="1">
      <c r="A76" s="1145"/>
      <c r="B76" s="1145"/>
      <c r="C76" s="1145"/>
      <c r="D76" s="1145"/>
      <c r="E76" s="1166"/>
      <c r="F76" s="1166"/>
      <c r="G76" s="1179"/>
      <c r="H76" s="1166"/>
      <c r="I76" s="1166"/>
      <c r="J76" s="1191"/>
      <c r="K76" s="1191"/>
    </row>
    <row r="77" spans="1:11" ht="21.75" customHeight="1">
      <c r="A77" s="1144"/>
      <c r="B77" s="1144"/>
      <c r="C77" s="1144"/>
      <c r="D77" s="1144"/>
      <c r="E77" s="1165"/>
      <c r="F77" s="1165"/>
      <c r="G77" s="1178"/>
      <c r="H77" s="1165"/>
      <c r="I77" s="1165"/>
      <c r="J77" s="1191"/>
      <c r="K77" s="1191"/>
    </row>
    <row r="78" spans="1:11" ht="21.75" customHeight="1">
      <c r="A78" s="1144"/>
      <c r="B78" s="1144"/>
      <c r="C78" s="1144"/>
      <c r="D78" s="1144"/>
      <c r="E78" s="1165"/>
      <c r="F78" s="1165"/>
      <c r="G78" s="1178"/>
      <c r="H78" s="1185"/>
      <c r="I78" s="1185"/>
      <c r="J78" s="1191"/>
      <c r="K78" s="1191"/>
    </row>
    <row r="79" spans="1:11" ht="21.75" customHeight="1">
      <c r="A79" s="1145"/>
      <c r="B79" s="1145"/>
      <c r="C79" s="1145"/>
      <c r="D79" s="1145"/>
      <c r="E79" s="1166"/>
      <c r="F79" s="1166"/>
      <c r="G79" s="1179">
        <f>G77*0.05</f>
        <v>0</v>
      </c>
      <c r="H79" s="1185"/>
      <c r="I79" s="1185"/>
      <c r="J79" s="1191"/>
      <c r="K79" s="1191"/>
    </row>
    <row r="80" spans="1:11" ht="21.75" customHeight="1">
      <c r="A80" s="1145"/>
      <c r="B80" s="1145"/>
      <c r="C80" s="1145"/>
      <c r="D80" s="1145"/>
      <c r="E80" s="1166"/>
      <c r="F80" s="1166"/>
      <c r="G80" s="1179"/>
      <c r="H80" s="1166"/>
      <c r="I80" s="1166"/>
      <c r="J80" s="1191"/>
      <c r="K80" s="1191"/>
    </row>
    <row r="81" spans="1:11" ht="21.75" customHeight="1">
      <c r="A81" s="1144"/>
      <c r="B81" s="1144"/>
      <c r="C81" s="1144"/>
      <c r="D81" s="1144"/>
      <c r="E81" s="1165"/>
      <c r="F81" s="1165"/>
      <c r="G81" s="1178"/>
      <c r="H81" s="1165"/>
      <c r="I81" s="1165"/>
      <c r="J81" s="1191"/>
      <c r="K81" s="1191"/>
    </row>
    <row r="82" spans="1:11" ht="21.75" customHeight="1">
      <c r="A82" s="1144"/>
      <c r="B82" s="1144"/>
      <c r="C82" s="1144"/>
      <c r="D82" s="1144"/>
      <c r="E82" s="1165"/>
      <c r="F82" s="1165"/>
      <c r="G82" s="1178"/>
      <c r="H82" s="1185"/>
      <c r="I82" s="1185"/>
      <c r="J82" s="1191"/>
      <c r="K82" s="1191"/>
    </row>
    <row r="83" spans="1:11" ht="21.75" customHeight="1">
      <c r="A83" s="1145"/>
      <c r="B83" s="1145"/>
      <c r="C83" s="1145"/>
      <c r="D83" s="1145"/>
      <c r="E83" s="1166"/>
      <c r="F83" s="1166"/>
      <c r="G83" s="1179">
        <f>G81*0.05</f>
        <v>0</v>
      </c>
      <c r="H83" s="1185"/>
      <c r="I83" s="1185"/>
      <c r="J83" s="1191"/>
      <c r="K83" s="1191"/>
    </row>
    <row r="84" spans="1:11" ht="21.75" customHeight="1">
      <c r="A84" s="1145"/>
      <c r="B84" s="1145"/>
      <c r="C84" s="1145"/>
      <c r="D84" s="1145"/>
      <c r="E84" s="1166"/>
      <c r="F84" s="1166"/>
      <c r="G84" s="1179"/>
      <c r="H84" s="1166"/>
      <c r="I84" s="1166"/>
      <c r="J84" s="1191"/>
      <c r="K84" s="1191"/>
    </row>
    <row r="85" spans="1:11" ht="21.75" customHeight="1">
      <c r="A85" s="1144"/>
      <c r="B85" s="1144"/>
      <c r="C85" s="1144"/>
      <c r="D85" s="1144"/>
      <c r="E85" s="1165"/>
      <c r="F85" s="1165"/>
      <c r="G85" s="1178"/>
      <c r="H85" s="1165"/>
      <c r="I85" s="1165"/>
      <c r="J85" s="1191"/>
      <c r="K85" s="1191"/>
    </row>
    <row r="86" spans="1:11" ht="21.75" customHeight="1">
      <c r="A86" s="1144"/>
      <c r="B86" s="1144"/>
      <c r="C86" s="1144"/>
      <c r="D86" s="1144"/>
      <c r="E86" s="1165"/>
      <c r="F86" s="1165"/>
      <c r="G86" s="1178"/>
      <c r="H86" s="1185"/>
      <c r="I86" s="1185"/>
      <c r="J86" s="1191"/>
      <c r="K86" s="1191"/>
    </row>
    <row r="87" spans="1:11" ht="21.75" customHeight="1">
      <c r="A87" s="1145"/>
      <c r="B87" s="1145"/>
      <c r="C87" s="1145"/>
      <c r="D87" s="1145"/>
      <c r="E87" s="1166"/>
      <c r="F87" s="1166"/>
      <c r="G87" s="1179">
        <f>G85*0.05</f>
        <v>0</v>
      </c>
      <c r="H87" s="1185"/>
      <c r="I87" s="1185"/>
      <c r="J87" s="1191"/>
      <c r="K87" s="1191"/>
    </row>
    <row r="88" spans="1:11" ht="21.75" customHeight="1">
      <c r="A88" s="1145"/>
      <c r="B88" s="1145"/>
      <c r="C88" s="1145"/>
      <c r="D88" s="1145"/>
      <c r="E88" s="1166"/>
      <c r="F88" s="1166"/>
      <c r="G88" s="1179"/>
      <c r="H88" s="1166"/>
      <c r="I88" s="1166"/>
      <c r="J88" s="1191"/>
      <c r="K88" s="1191"/>
    </row>
    <row r="89" spans="1:11" ht="21.75" customHeight="1">
      <c r="A89" s="1144"/>
      <c r="B89" s="1144"/>
      <c r="C89" s="1144"/>
      <c r="D89" s="1144"/>
      <c r="E89" s="1165"/>
      <c r="F89" s="1165"/>
      <c r="G89" s="1178"/>
      <c r="H89" s="1165"/>
      <c r="I89" s="1165"/>
      <c r="J89" s="1191"/>
      <c r="K89" s="1191"/>
    </row>
    <row r="90" spans="1:11" ht="21.75" customHeight="1">
      <c r="A90" s="1144"/>
      <c r="B90" s="1144"/>
      <c r="C90" s="1144"/>
      <c r="D90" s="1144"/>
      <c r="E90" s="1165"/>
      <c r="F90" s="1165"/>
      <c r="G90" s="1178"/>
      <c r="H90" s="1185"/>
      <c r="I90" s="1185"/>
      <c r="J90" s="1191"/>
      <c r="K90" s="1191"/>
    </row>
    <row r="91" spans="1:11" ht="21.75" customHeight="1">
      <c r="A91" s="1145"/>
      <c r="B91" s="1145"/>
      <c r="C91" s="1145"/>
      <c r="D91" s="1145"/>
      <c r="E91" s="1166"/>
      <c r="F91" s="1166"/>
      <c r="G91" s="1179">
        <f>G89*0.05</f>
        <v>0</v>
      </c>
      <c r="H91" s="1185"/>
      <c r="I91" s="1185"/>
      <c r="J91" s="1191"/>
      <c r="K91" s="1191"/>
    </row>
    <row r="92" spans="1:11" ht="21.75" customHeight="1">
      <c r="A92" s="1145"/>
      <c r="B92" s="1145"/>
      <c r="C92" s="1145"/>
      <c r="D92" s="1145"/>
      <c r="E92" s="1166"/>
      <c r="F92" s="1166"/>
      <c r="G92" s="1179"/>
      <c r="H92" s="1166"/>
      <c r="I92" s="1166"/>
      <c r="J92" s="1191"/>
      <c r="K92" s="1191"/>
    </row>
    <row r="93" spans="1:11" ht="24" customHeight="1">
      <c r="A93" s="1144"/>
      <c r="B93" s="1144"/>
      <c r="C93" s="1144"/>
      <c r="D93" s="1144"/>
      <c r="E93" s="1165"/>
      <c r="F93" s="1165"/>
      <c r="G93" s="1178"/>
      <c r="H93" s="1165"/>
      <c r="I93" s="1165"/>
      <c r="J93" s="1191"/>
      <c r="K93" s="1191"/>
    </row>
    <row r="94" spans="1:11" ht="24" customHeight="1">
      <c r="A94" s="1144"/>
      <c r="B94" s="1144"/>
      <c r="C94" s="1144"/>
      <c r="D94" s="1144"/>
      <c r="E94" s="1165"/>
      <c r="F94" s="1165"/>
      <c r="G94" s="1178"/>
      <c r="H94" s="1185"/>
      <c r="I94" s="1185"/>
      <c r="J94" s="1191"/>
      <c r="K94" s="1191"/>
    </row>
    <row r="95" spans="1:11" ht="24" customHeight="1">
      <c r="A95" s="1145"/>
      <c r="B95" s="1145"/>
      <c r="C95" s="1145"/>
      <c r="D95" s="1145"/>
      <c r="E95" s="1166"/>
      <c r="F95" s="1166"/>
      <c r="G95" s="1179">
        <f>G93*0.05</f>
        <v>0</v>
      </c>
      <c r="H95" s="1185"/>
      <c r="I95" s="1185"/>
      <c r="J95" s="1191"/>
      <c r="K95" s="1191"/>
    </row>
    <row r="96" spans="1:11" ht="24" customHeight="1">
      <c r="A96" s="1145"/>
      <c r="B96" s="1145"/>
      <c r="C96" s="1145"/>
      <c r="D96" s="1145"/>
      <c r="E96" s="1166"/>
      <c r="F96" s="1166"/>
      <c r="G96" s="1179"/>
      <c r="H96" s="1166"/>
      <c r="I96" s="1166"/>
      <c r="J96" s="1191"/>
      <c r="K96" s="1191"/>
    </row>
    <row r="97" spans="1:11" ht="24" customHeight="1">
      <c r="A97" s="1146" t="s">
        <v>607</v>
      </c>
      <c r="B97" s="1146"/>
      <c r="C97" s="1146"/>
      <c r="D97" s="1146"/>
      <c r="E97" s="1146"/>
      <c r="F97" s="1146"/>
      <c r="G97" s="1146"/>
      <c r="H97" s="1146"/>
      <c r="I97" s="1146"/>
      <c r="J97" s="1146"/>
      <c r="K97" s="1146"/>
    </row>
    <row r="98" spans="1:11" ht="14.25" customHeight="1">
      <c r="A98" s="1147"/>
      <c r="B98" s="1147"/>
      <c r="C98" s="1147"/>
      <c r="D98" s="1147"/>
      <c r="E98" s="1147"/>
      <c r="F98" s="1147"/>
      <c r="G98" s="1147"/>
      <c r="H98" s="1147"/>
      <c r="I98" s="1147"/>
      <c r="J98" s="1147"/>
      <c r="K98" s="1147"/>
    </row>
  </sheetData>
  <mergeCells count="238">
    <mergeCell ref="A1:E1"/>
    <mergeCell ref="A2:K2"/>
    <mergeCell ref="A3:K3"/>
    <mergeCell ref="I4:K4"/>
    <mergeCell ref="A5:C5"/>
    <mergeCell ref="D5:E5"/>
    <mergeCell ref="B6:C6"/>
    <mergeCell ref="E6:F6"/>
    <mergeCell ref="B7:C7"/>
    <mergeCell ref="E7:F7"/>
    <mergeCell ref="B9:C9"/>
    <mergeCell ref="I10:J10"/>
    <mergeCell ref="I11:J11"/>
    <mergeCell ref="I12:J12"/>
    <mergeCell ref="B13:C13"/>
    <mergeCell ref="I13:J13"/>
    <mergeCell ref="I14:K14"/>
    <mergeCell ref="G15:H15"/>
    <mergeCell ref="B16:I16"/>
    <mergeCell ref="A17:K17"/>
    <mergeCell ref="A18:D18"/>
    <mergeCell ref="G18:I18"/>
    <mergeCell ref="H21:I21"/>
    <mergeCell ref="H22:I22"/>
    <mergeCell ref="H23:I23"/>
    <mergeCell ref="H24:I24"/>
    <mergeCell ref="H25:I25"/>
    <mergeCell ref="H26:I26"/>
    <mergeCell ref="H27:I27"/>
    <mergeCell ref="H28:I28"/>
    <mergeCell ref="H29:I29"/>
    <mergeCell ref="H30:I30"/>
    <mergeCell ref="H31:I31"/>
    <mergeCell ref="H32:I32"/>
    <mergeCell ref="A33:F33"/>
    <mergeCell ref="H33:K33"/>
    <mergeCell ref="A34:B34"/>
    <mergeCell ref="C34:K34"/>
    <mergeCell ref="M34:R34"/>
    <mergeCell ref="A35:K35"/>
    <mergeCell ref="M35:R35"/>
    <mergeCell ref="A36:K36"/>
    <mergeCell ref="M36:R36"/>
    <mergeCell ref="M37:R37"/>
    <mergeCell ref="A39:K39"/>
    <mergeCell ref="A40:K40"/>
    <mergeCell ref="A41:K41"/>
    <mergeCell ref="A42:K42"/>
    <mergeCell ref="A43:K43"/>
    <mergeCell ref="A44:K44"/>
    <mergeCell ref="A45:K45"/>
    <mergeCell ref="A46:K46"/>
    <mergeCell ref="A47:K47"/>
    <mergeCell ref="A48:K48"/>
    <mergeCell ref="A49:K49"/>
    <mergeCell ref="A50:K50"/>
    <mergeCell ref="A52:E52"/>
    <mergeCell ref="A53:K53"/>
    <mergeCell ref="A54:D54"/>
    <mergeCell ref="G54:I54"/>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85:I85"/>
    <mergeCell ref="H86:I86"/>
    <mergeCell ref="H87:I87"/>
    <mergeCell ref="H88:I88"/>
    <mergeCell ref="H89:I89"/>
    <mergeCell ref="H90:I90"/>
    <mergeCell ref="H91:I91"/>
    <mergeCell ref="H92:I92"/>
    <mergeCell ref="H93:I93"/>
    <mergeCell ref="H94:I94"/>
    <mergeCell ref="H95:I95"/>
    <mergeCell ref="H96:I96"/>
    <mergeCell ref="A97:K97"/>
    <mergeCell ref="A98:K98"/>
    <mergeCell ref="H7:H9"/>
    <mergeCell ref="J7:J9"/>
    <mergeCell ref="K7:K9"/>
    <mergeCell ref="B10:C11"/>
    <mergeCell ref="D10:F11"/>
    <mergeCell ref="K10:K12"/>
    <mergeCell ref="J18:K20"/>
    <mergeCell ref="A19:D20"/>
    <mergeCell ref="E19:E20"/>
    <mergeCell ref="F19:F20"/>
    <mergeCell ref="G19:G20"/>
    <mergeCell ref="H19:I20"/>
    <mergeCell ref="A21:D22"/>
    <mergeCell ref="E21:E22"/>
    <mergeCell ref="F21:F22"/>
    <mergeCell ref="G21:G22"/>
    <mergeCell ref="J21:K24"/>
    <mergeCell ref="A23:D24"/>
    <mergeCell ref="E23:E24"/>
    <mergeCell ref="F23:F24"/>
    <mergeCell ref="G23:G24"/>
    <mergeCell ref="A25:D26"/>
    <mergeCell ref="E25:E26"/>
    <mergeCell ref="F25:F26"/>
    <mergeCell ref="G25:G26"/>
    <mergeCell ref="J25:K28"/>
    <mergeCell ref="A27:D28"/>
    <mergeCell ref="E27:E28"/>
    <mergeCell ref="F27:F28"/>
    <mergeCell ref="G27:G28"/>
    <mergeCell ref="A29:D30"/>
    <mergeCell ref="E29:E30"/>
    <mergeCell ref="F29:F30"/>
    <mergeCell ref="G29:G30"/>
    <mergeCell ref="J29:K32"/>
    <mergeCell ref="A31:D32"/>
    <mergeCell ref="E31:E32"/>
    <mergeCell ref="F31:F32"/>
    <mergeCell ref="G31:G32"/>
    <mergeCell ref="B37:K38"/>
    <mergeCell ref="J54:K56"/>
    <mergeCell ref="A55:D56"/>
    <mergeCell ref="E55:E56"/>
    <mergeCell ref="F55:F56"/>
    <mergeCell ref="G55:G56"/>
    <mergeCell ref="H55:I56"/>
    <mergeCell ref="A57:D58"/>
    <mergeCell ref="E57:E58"/>
    <mergeCell ref="F57:F58"/>
    <mergeCell ref="G57:G58"/>
    <mergeCell ref="J57:K60"/>
    <mergeCell ref="A59:D60"/>
    <mergeCell ref="E59:E60"/>
    <mergeCell ref="F59:F60"/>
    <mergeCell ref="G59:G60"/>
    <mergeCell ref="A61:D62"/>
    <mergeCell ref="E61:E62"/>
    <mergeCell ref="F61:F62"/>
    <mergeCell ref="G61:G62"/>
    <mergeCell ref="J61:K64"/>
    <mergeCell ref="A63:D64"/>
    <mergeCell ref="E63:E64"/>
    <mergeCell ref="F63:F64"/>
    <mergeCell ref="G63:G64"/>
    <mergeCell ref="A65:D66"/>
    <mergeCell ref="E65:E66"/>
    <mergeCell ref="F65:F66"/>
    <mergeCell ref="G65:G66"/>
    <mergeCell ref="J65:K68"/>
    <mergeCell ref="A67:D68"/>
    <mergeCell ref="E67:E68"/>
    <mergeCell ref="F67:F68"/>
    <mergeCell ref="G67:G68"/>
    <mergeCell ref="A69:D70"/>
    <mergeCell ref="E69:E70"/>
    <mergeCell ref="F69:F70"/>
    <mergeCell ref="G69:G70"/>
    <mergeCell ref="J69:K72"/>
    <mergeCell ref="A71:D72"/>
    <mergeCell ref="E71:E72"/>
    <mergeCell ref="F71:F72"/>
    <mergeCell ref="G71:G72"/>
    <mergeCell ref="A73:D74"/>
    <mergeCell ref="E73:E74"/>
    <mergeCell ref="F73:F74"/>
    <mergeCell ref="G73:G74"/>
    <mergeCell ref="J73:K76"/>
    <mergeCell ref="A75:D76"/>
    <mergeCell ref="E75:E76"/>
    <mergeCell ref="F75:F76"/>
    <mergeCell ref="G75:G76"/>
    <mergeCell ref="A77:D78"/>
    <mergeCell ref="E77:E78"/>
    <mergeCell ref="F77:F78"/>
    <mergeCell ref="G77:G78"/>
    <mergeCell ref="J77:K80"/>
    <mergeCell ref="A79:D80"/>
    <mergeCell ref="E79:E80"/>
    <mergeCell ref="F79:F80"/>
    <mergeCell ref="G79:G80"/>
    <mergeCell ref="A81:D82"/>
    <mergeCell ref="E81:E82"/>
    <mergeCell ref="F81:F82"/>
    <mergeCell ref="G81:G82"/>
    <mergeCell ref="J81:K84"/>
    <mergeCell ref="A83:D84"/>
    <mergeCell ref="E83:E84"/>
    <mergeCell ref="F83:F84"/>
    <mergeCell ref="G83:G84"/>
    <mergeCell ref="A85:D86"/>
    <mergeCell ref="E85:E86"/>
    <mergeCell ref="F85:F86"/>
    <mergeCell ref="G85:G86"/>
    <mergeCell ref="J85:K88"/>
    <mergeCell ref="A87:D88"/>
    <mergeCell ref="E87:E88"/>
    <mergeCell ref="F87:F88"/>
    <mergeCell ref="G87:G88"/>
    <mergeCell ref="A89:D90"/>
    <mergeCell ref="E89:E90"/>
    <mergeCell ref="F89:F90"/>
    <mergeCell ref="G89:G90"/>
    <mergeCell ref="J89:K92"/>
    <mergeCell ref="A91:D92"/>
    <mergeCell ref="E91:E92"/>
    <mergeCell ref="F91:F92"/>
    <mergeCell ref="G91:G92"/>
    <mergeCell ref="A93:D94"/>
    <mergeCell ref="E93:E94"/>
    <mergeCell ref="F93:F94"/>
    <mergeCell ref="G93:G94"/>
    <mergeCell ref="J93:K96"/>
    <mergeCell ref="A95:D96"/>
    <mergeCell ref="E95:E96"/>
    <mergeCell ref="F95:F96"/>
    <mergeCell ref="G95:G96"/>
  </mergeCells>
  <phoneticPr fontId="5" type="Hiragana"/>
  <dataValidations count="19">
    <dataValidation type="list" allowBlank="1" showDropDown="0" showInputMessage="1" showErrorMessage="1" sqref="A3:K3">
      <formula1>"　,下　　請　　負　　届　（第　　　　回）,再 委 託 申 請 届"</formula1>
    </dataValidation>
    <dataValidation type="list" allowBlank="1" showDropDown="0" showInputMessage="1" showErrorMessage="1" sqref="B7:C7">
      <formula1>"　,１　工　事　名,１　委託業務の名称"</formula1>
    </dataValidation>
    <dataValidation type="list" allowBlank="1" showDropDown="0" showInputMessage="1" showErrorMessage="1" sqref="B9:C9">
      <formula1>",２　工事場所,２　委託業務の場所"</formula1>
    </dataValidation>
    <dataValidation type="list" allowBlank="1" showDropDown="0" showInputMessage="1" showErrorMessage="1" sqref="B10:C11">
      <formula1>"　,３　請負代金額,３　委　託　料"</formula1>
    </dataValidation>
    <dataValidation type="list" allowBlank="1" showDropDown="0" showInputMessage="1" showErrorMessage="1" sqref="B13:C13">
      <formula1>"　,４　工　　　期,４　履行期間"</formula1>
    </dataValidation>
    <dataValidation type="list" allowBlank="1" showDropDown="0" showInputMessage="1" showErrorMessage="1" sqref="G10">
      <formula1>"　,受注者"</formula1>
    </dataValidation>
    <dataValidation type="list" allowBlank="1" showDropDown="0" showInputMessage="1" showErrorMessage="1" sqref="B16:I16">
      <formula1>"　,上記の工事の一部を下記のとおり下請負させたいので、届出をします。,上記業務の一部を下記のとおり再委託したいので、承諾願います。"</formula1>
    </dataValidation>
    <dataValidation type="list" allowBlank="1" showDropDown="0" showInputMessage="1" showErrorMessage="1" sqref="A18:D18 A54:D54">
      <formula1>"　,下 請 負 次 数,再委託業者名"</formula1>
    </dataValidation>
    <dataValidation type="list" allowBlank="1" showDropDown="0" showInputMessage="1" showErrorMessage="1" sqref="A19:D20 A55:D56">
      <formula1>"　,前次下請負者名,住　　　　　所"</formula1>
    </dataValidation>
    <dataValidation type="list" allowBlank="1" showDropDown="0" showInputMessage="1" showErrorMessage="1" sqref="E18 E54">
      <formula1>"　,下 請 負 者 名,登 録 番 号"</formula1>
    </dataValidation>
    <dataValidation type="list" allowBlank="1" showDropDown="0" showInputMessage="1" showErrorMessage="1" sqref="E19:E20 E55:E56">
      <formula1>"　,住　　　　　所,登 録 業 種"</formula1>
    </dataValidation>
    <dataValidation type="list" allowBlank="1" showDropDown="0" showInputMessage="1" showErrorMessage="1" sqref="F18 F54">
      <formula1>"　,許可番号"</formula1>
    </dataValidation>
    <dataValidation type="list" allowBlank="1" showDropDown="0" showInputMessage="1" showErrorMessage="1" sqref="F19:F20 F55:F56">
      <formula1>"　,許可業種"</formula1>
    </dataValidation>
    <dataValidation type="list" allowBlank="1" showDropDown="0" showInputMessage="1" showErrorMessage="1" sqref="G18:I18 G54:I54">
      <formula1>"　,下　　請　　負　　部　　分,再　　委　　託　　部　　分"</formula1>
    </dataValidation>
    <dataValidation type="list" allowBlank="1" showDropDown="0" showInputMessage="1" showErrorMessage="1" sqref="G19:G20 G55:G56">
      <formula1>"　,下請負金額,再委託金額"</formula1>
    </dataValidation>
    <dataValidation type="list" allowBlank="1" showDropDown="0" showInputMessage="1" showErrorMessage="1" sqref="H19:I20 H55:I56">
      <formula1>"　,工　事　内　容,業　務　内　容"</formula1>
    </dataValidation>
    <dataValidation type="list" allowBlank="1" showDropDown="0" showInputMessage="1" showErrorMessage="1" sqref="J18:K20 J54:K56">
      <formula1>"　,主任技術者氏名,技術者氏名"</formula1>
    </dataValidation>
    <dataValidation type="list" allowBlank="1" showDropDown="0" showInputMessage="1" showErrorMessage="1" sqref="H33:K33">
      <formula1>"　,（一次下請負額の合計のみ記入）"</formula1>
    </dataValidation>
    <dataValidation type="list" allowBlank="1" showDropDown="0" showInputMessage="1" showErrorMessage="1" sqref="A1:E1">
      <formula1>"　,様式第19号（第22条関係）,様式第19号の２（第22条関係）"</formula1>
    </dataValidation>
  </dataValidations>
  <hyperlinks>
    <hyperlink ref="O5" location="'入力表(工事・業務）'!A1"/>
  </hyperlinks>
  <printOptions horizontalCentered="1"/>
  <pageMargins left="0.74791666666666701" right="0.22013888888888899" top="0.69027777777777799" bottom="0.209722222222222" header="0.511811023622047" footer="0.511811023622047"/>
  <pageSetup paperSize="9" scale="84" fitToWidth="1" fitToHeight="1" orientation="portrait" usePrinterDefaults="1" horizontalDpi="300" verticalDpi="300" r:id="rId1"/>
  <rowBreaks count="1" manualBreakCount="1">
    <brk id="51"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sheetPr>
    <tabColor rgb="FF3366FF"/>
  </sheetPr>
  <dimension ref="A1:P40"/>
  <sheetViews>
    <sheetView view="pageBreakPreview" zoomScale="110" zoomScaleSheetLayoutView="110" workbookViewId="0">
      <selection activeCell="K9" sqref="K9"/>
    </sheetView>
  </sheetViews>
  <sheetFormatPr defaultColWidth="9.00390625" defaultRowHeight="13.5"/>
  <cols>
    <col min="1" max="1" width="7.37890625" style="592" customWidth="1"/>
    <col min="2" max="2" width="2.25" style="592" customWidth="1"/>
    <col min="3" max="3" width="13.8671875" style="592" customWidth="1"/>
    <col min="4" max="4" width="7.87890625" style="592" customWidth="1"/>
    <col min="5" max="5" width="13.5" style="592" customWidth="1"/>
    <col min="6" max="6" width="5.12890625" style="592" customWidth="1"/>
    <col min="7" max="7" width="6.62890625" style="592" customWidth="1"/>
    <col min="8" max="10" width="9" style="592" customWidth="1"/>
    <col min="11" max="11" width="4.2578125" style="592" customWidth="1"/>
    <col min="12" max="12" width="2.75" style="592" customWidth="1"/>
    <col min="13" max="13" width="3.5" style="592" customWidth="1"/>
    <col min="14" max="16384" width="9" style="592" customWidth="1"/>
  </cols>
  <sheetData>
    <row r="1" spans="1:16">
      <c r="A1" s="302"/>
      <c r="B1" s="302"/>
      <c r="C1" s="302"/>
      <c r="D1" s="302"/>
      <c r="E1" s="302"/>
      <c r="F1" s="302"/>
      <c r="G1" s="302"/>
      <c r="H1" s="333"/>
      <c r="I1" s="1209">
        <f ca="1">NOW()</f>
        <v>45755.636255185185</v>
      </c>
      <c r="J1" s="1209"/>
      <c r="K1" s="1209"/>
      <c r="L1" s="1209"/>
    </row>
    <row r="2" spans="1:16" ht="32.25" customHeight="1">
      <c r="A2" s="302"/>
      <c r="B2" s="311"/>
      <c r="C2" s="302"/>
      <c r="D2" s="302"/>
      <c r="E2" s="302"/>
      <c r="F2" s="302"/>
      <c r="G2" s="302"/>
      <c r="H2" s="302"/>
      <c r="I2" s="302"/>
      <c r="J2" s="302"/>
      <c r="K2" s="302"/>
      <c r="L2" s="338"/>
    </row>
    <row r="3" spans="1:16" ht="17.25">
      <c r="A3" s="303" t="str">
        <f>'入力表(工事・業務）'!J4</f>
        <v>魚津市長</v>
      </c>
      <c r="B3" s="303"/>
      <c r="C3" s="126" t="str">
        <f>'入力表(工事・業務）'!J5</f>
        <v>村椿　　晃</v>
      </c>
      <c r="D3" s="126"/>
      <c r="E3" s="1208" t="s">
        <v>196</v>
      </c>
      <c r="F3" s="1208"/>
      <c r="G3" s="302"/>
      <c r="H3" s="302"/>
      <c r="I3" s="302"/>
      <c r="J3" s="302"/>
      <c r="K3" s="302"/>
      <c r="L3" s="338"/>
    </row>
    <row r="4" spans="1:16">
      <c r="A4" s="302"/>
      <c r="B4" s="302"/>
      <c r="C4" s="302"/>
      <c r="D4" s="302"/>
      <c r="E4" s="302"/>
      <c r="F4" s="302"/>
      <c r="G4" s="302"/>
      <c r="H4" s="302"/>
      <c r="I4" s="302"/>
      <c r="J4" s="302"/>
      <c r="K4" s="302"/>
      <c r="L4" s="338"/>
    </row>
    <row r="5" spans="1:16" ht="27.75" customHeight="1">
      <c r="A5" s="302"/>
      <c r="B5" s="302"/>
      <c r="C5" s="302"/>
      <c r="D5" s="302"/>
      <c r="E5" s="302"/>
      <c r="F5" s="302"/>
      <c r="G5" s="302"/>
      <c r="H5" s="302"/>
      <c r="I5" s="302"/>
      <c r="J5" s="302"/>
      <c r="K5" s="302"/>
      <c r="L5" s="338"/>
    </row>
    <row r="6" spans="1:16" ht="15" customHeight="1">
      <c r="A6" s="302"/>
      <c r="B6" s="302"/>
      <c r="C6" s="302"/>
      <c r="D6" s="302"/>
      <c r="E6" s="309" t="s">
        <v>88</v>
      </c>
      <c r="F6" s="309"/>
      <c r="G6" s="127" t="s">
        <v>39</v>
      </c>
      <c r="H6" s="334" t="str">
        <f>'入力表(工事・業務）'!J7</f>
        <v>魚津市○○町○番○号</v>
      </c>
      <c r="I6" s="334"/>
      <c r="J6" s="334"/>
      <c r="K6" s="337"/>
      <c r="L6" s="338"/>
      <c r="P6" s="448" t="s">
        <v>198</v>
      </c>
    </row>
    <row r="7" spans="1:16" ht="14.25">
      <c r="A7" s="302"/>
      <c r="B7" s="302"/>
      <c r="C7" s="302"/>
      <c r="D7" s="302"/>
      <c r="E7" s="127"/>
      <c r="F7" s="127"/>
      <c r="G7" s="127"/>
      <c r="H7" s="334" t="str">
        <f>'入力表(工事・業務）'!J8</f>
        <v>株式会社　○○組</v>
      </c>
      <c r="I7" s="334"/>
      <c r="J7" s="334"/>
      <c r="K7" s="337"/>
      <c r="L7" s="338"/>
    </row>
    <row r="8" spans="1:16" ht="14.25">
      <c r="A8" s="302"/>
      <c r="B8" s="302"/>
      <c r="C8" s="302"/>
      <c r="D8" s="302"/>
      <c r="E8" s="127"/>
      <c r="F8" s="127"/>
      <c r="G8" s="127" t="s">
        <v>67</v>
      </c>
      <c r="H8" s="334" t="str">
        <f>'入力表(工事・業務）'!J9</f>
        <v>代表取締役　○○○○</v>
      </c>
      <c r="I8" s="334"/>
      <c r="J8" s="334"/>
      <c r="K8" s="337"/>
      <c r="L8" s="338"/>
    </row>
    <row r="9" spans="1:16" ht="14.25" customHeight="1">
      <c r="A9" s="302"/>
      <c r="B9" s="302"/>
      <c r="C9" s="302"/>
      <c r="D9" s="302"/>
      <c r="E9" s="302"/>
      <c r="F9" s="302"/>
      <c r="G9" s="302"/>
      <c r="H9" s="302"/>
      <c r="I9" s="302"/>
      <c r="J9" s="302"/>
      <c r="K9" s="302"/>
      <c r="L9" s="338"/>
    </row>
    <row r="10" spans="1:16" ht="14.25" customHeight="1">
      <c r="A10" s="302"/>
      <c r="B10" s="302"/>
      <c r="C10" s="302"/>
      <c r="D10" s="302"/>
      <c r="E10" s="302"/>
      <c r="F10" s="302"/>
      <c r="G10" s="302"/>
      <c r="H10" s="302"/>
      <c r="I10" s="302"/>
      <c r="J10" s="302"/>
      <c r="K10" s="302"/>
      <c r="L10" s="338"/>
    </row>
    <row r="11" spans="1:16" ht="27" customHeight="1">
      <c r="A11" s="1197"/>
      <c r="B11" s="1197"/>
      <c r="C11" s="1197"/>
      <c r="D11" s="1205" t="str">
        <f>IF('入力表(工事・業務）'!$D$1=1,"現場代理人等変更届","管理技術者等変更届")</f>
        <v>現場代理人等変更届</v>
      </c>
      <c r="E11" s="1205"/>
      <c r="F11" s="1205"/>
      <c r="G11" s="1205"/>
      <c r="H11" s="1205"/>
      <c r="I11" s="1197"/>
      <c r="J11" s="1197"/>
      <c r="K11" s="1197"/>
      <c r="L11" s="1197"/>
    </row>
    <row r="12" spans="1:16" ht="21.75" customHeight="1">
      <c r="A12" s="305"/>
      <c r="B12" s="305"/>
      <c r="C12" s="305"/>
      <c r="D12" s="305"/>
      <c r="E12" s="305"/>
      <c r="F12" s="305"/>
      <c r="G12" s="305"/>
      <c r="H12" s="305"/>
      <c r="I12" s="305"/>
      <c r="J12" s="305"/>
      <c r="K12" s="305"/>
      <c r="L12" s="305"/>
    </row>
    <row r="13" spans="1:16" ht="14.25">
      <c r="A13" s="302"/>
      <c r="B13" s="127"/>
      <c r="C13" s="127"/>
      <c r="D13" s="127"/>
      <c r="E13" s="127"/>
      <c r="F13" s="127"/>
      <c r="G13" s="127"/>
      <c r="H13" s="127"/>
      <c r="I13" s="127"/>
      <c r="J13" s="127"/>
      <c r="K13" s="302"/>
      <c r="L13" s="338"/>
    </row>
    <row r="14" spans="1:16" s="593" customFormat="1" ht="14.25">
      <c r="A14" s="1198" t="str">
        <f>'入力表(工事・業務）'!E11</f>
        <v>令和７年６月１日</v>
      </c>
      <c r="B14" s="1198"/>
      <c r="C14" s="1198"/>
      <c r="D14" s="663" t="str">
        <f>IF('入力表(工事・業務）'!$D$1=1,"付けで契約を締結した下記工事の現場代理人等を変更したので、届出","付けで契約を締結した下記業務の管理技術者等を変更したので、届出")</f>
        <v>付けで契約を締結した下記工事の現場代理人等を変更したので、届出</v>
      </c>
      <c r="E14" s="663"/>
      <c r="F14" s="663"/>
      <c r="G14" s="663"/>
      <c r="H14" s="663"/>
      <c r="I14" s="663"/>
      <c r="J14" s="663"/>
      <c r="K14" s="663"/>
      <c r="L14" s="1210"/>
    </row>
    <row r="15" spans="1:16" s="593" customFormat="1" ht="14.25" customHeight="1">
      <c r="A15" s="1199" t="s">
        <v>165</v>
      </c>
      <c r="B15" s="1199"/>
      <c r="C15" s="1199"/>
      <c r="D15" s="664"/>
      <c r="E15" s="664"/>
      <c r="F15" s="664"/>
      <c r="G15" s="664"/>
      <c r="H15" s="664"/>
      <c r="I15" s="664"/>
      <c r="J15" s="664"/>
      <c r="K15" s="664"/>
      <c r="L15" s="664"/>
    </row>
    <row r="16" spans="1:16" s="593" customFormat="1" ht="13.5" customHeight="1">
      <c r="A16" s="308" t="s">
        <v>200</v>
      </c>
      <c r="B16" s="308"/>
      <c r="C16" s="308"/>
      <c r="D16" s="308"/>
      <c r="E16" s="308"/>
      <c r="F16" s="308"/>
      <c r="G16" s="308"/>
      <c r="H16" s="308"/>
      <c r="I16" s="308"/>
      <c r="J16" s="308"/>
      <c r="K16" s="308"/>
      <c r="L16" s="308"/>
    </row>
    <row r="17" spans="1:13" s="593" customFormat="1" ht="13.5" customHeight="1">
      <c r="A17" s="308"/>
      <c r="B17" s="308"/>
      <c r="C17" s="308"/>
      <c r="D17" s="308"/>
      <c r="E17" s="308"/>
      <c r="F17" s="308"/>
      <c r="G17" s="308"/>
      <c r="H17" s="308"/>
      <c r="I17" s="308"/>
      <c r="J17" s="308"/>
      <c r="K17" s="308"/>
      <c r="L17" s="308"/>
    </row>
    <row r="18" spans="1:13" s="593" customFormat="1" ht="14.25">
      <c r="A18" s="127"/>
      <c r="B18" s="312"/>
      <c r="C18" s="312"/>
      <c r="D18" s="312"/>
      <c r="E18" s="312"/>
      <c r="F18" s="312"/>
      <c r="G18" s="127"/>
      <c r="H18" s="127"/>
      <c r="I18" s="127"/>
      <c r="J18" s="127"/>
      <c r="K18" s="127"/>
      <c r="L18" s="339"/>
    </row>
    <row r="19" spans="1:13" s="593" customFormat="1" ht="14.25">
      <c r="A19" s="127"/>
      <c r="B19" s="312"/>
      <c r="C19" s="312"/>
      <c r="D19" s="312"/>
      <c r="E19" s="312"/>
      <c r="F19" s="312"/>
      <c r="G19" s="127"/>
      <c r="H19" s="127"/>
      <c r="I19" s="127"/>
      <c r="J19" s="127"/>
      <c r="K19" s="127"/>
      <c r="L19" s="339"/>
    </row>
    <row r="20" spans="1:13" s="593" customFormat="1" ht="21" customHeight="1">
      <c r="A20" s="127"/>
      <c r="B20" s="127"/>
      <c r="C20" s="127"/>
      <c r="D20" s="127"/>
      <c r="E20" s="321" t="str">
        <f>'入力表(工事・業務）'!E6</f>
        <v>魚津市庁舎整備事業</v>
      </c>
      <c r="F20" s="321"/>
      <c r="G20" s="321"/>
      <c r="H20" s="321"/>
      <c r="I20" s="321"/>
      <c r="J20" s="321"/>
      <c r="K20" s="321"/>
      <c r="L20" s="127"/>
      <c r="M20" s="123"/>
    </row>
    <row r="21" spans="1:13" s="593" customFormat="1" ht="18" customHeight="1">
      <c r="A21" s="309" t="s">
        <v>251</v>
      </c>
      <c r="B21" s="309"/>
      <c r="C21" s="322" t="s">
        <v>478</v>
      </c>
      <c r="D21" s="322"/>
      <c r="E21" s="321" t="str">
        <f>'入力表(工事・業務）'!E7</f>
        <v>○○○○○○○○工事</v>
      </c>
      <c r="F21" s="321"/>
      <c r="G21" s="321"/>
      <c r="H21" s="321"/>
      <c r="I21" s="321"/>
      <c r="J21" s="321"/>
      <c r="K21" s="321"/>
      <c r="L21" s="127"/>
      <c r="M21" s="123"/>
    </row>
    <row r="22" spans="1:13" s="593" customFormat="1" ht="21" customHeight="1">
      <c r="A22" s="127"/>
      <c r="B22" s="127"/>
      <c r="C22" s="322"/>
      <c r="D22" s="322"/>
      <c r="E22" s="309"/>
      <c r="F22" s="309"/>
      <c r="G22" s="331"/>
      <c r="H22" s="331"/>
      <c r="I22" s="331"/>
      <c r="J22" s="331"/>
      <c r="K22" s="331"/>
      <c r="L22" s="127"/>
      <c r="M22" s="123"/>
    </row>
    <row r="23" spans="1:13" s="593" customFormat="1" ht="21" customHeight="1">
      <c r="A23" s="309" t="s">
        <v>243</v>
      </c>
      <c r="B23" s="309"/>
      <c r="C23" s="322" t="s">
        <v>505</v>
      </c>
      <c r="D23" s="322"/>
      <c r="E23" s="312" t="s">
        <v>201</v>
      </c>
      <c r="F23" s="312"/>
      <c r="G23" s="312" t="str">
        <f>'入力表(工事・業務）'!E8</f>
        <v>○○○○○</v>
      </c>
      <c r="H23" s="312"/>
      <c r="I23" s="312" t="s">
        <v>202</v>
      </c>
      <c r="J23" s="303"/>
      <c r="K23" s="303"/>
      <c r="L23" s="127"/>
      <c r="M23" s="123"/>
    </row>
    <row r="24" spans="1:13" s="593" customFormat="1" ht="21" customHeight="1">
      <c r="A24" s="127"/>
      <c r="B24" s="127"/>
      <c r="C24" s="322"/>
      <c r="D24" s="322"/>
      <c r="E24" s="309"/>
      <c r="F24" s="309"/>
      <c r="G24" s="312"/>
      <c r="H24" s="312"/>
      <c r="I24" s="312"/>
      <c r="J24" s="312"/>
      <c r="K24" s="312"/>
      <c r="L24" s="127"/>
      <c r="M24" s="123"/>
    </row>
    <row r="25" spans="1:13" s="593" customFormat="1" ht="21" customHeight="1">
      <c r="A25" s="309" t="s">
        <v>193</v>
      </c>
      <c r="B25" s="309"/>
      <c r="C25" s="322" t="s">
        <v>33</v>
      </c>
      <c r="D25" s="322"/>
      <c r="E25" s="327">
        <f>'入力表(工事・業務）'!E10</f>
        <v>20000000</v>
      </c>
      <c r="F25" s="327"/>
      <c r="G25" s="327"/>
      <c r="H25" s="327"/>
      <c r="I25" s="327"/>
      <c r="J25" s="336"/>
      <c r="K25" s="336"/>
      <c r="L25" s="127"/>
      <c r="M25" s="123"/>
    </row>
    <row r="26" spans="1:13" s="593" customFormat="1" ht="14.25">
      <c r="A26" s="127"/>
      <c r="B26" s="127"/>
      <c r="C26" s="127"/>
      <c r="D26" s="127"/>
      <c r="E26" s="127"/>
      <c r="F26" s="127"/>
      <c r="G26" s="127"/>
      <c r="H26" s="127"/>
      <c r="I26" s="127"/>
      <c r="J26" s="127"/>
      <c r="K26" s="127"/>
      <c r="L26" s="339"/>
    </row>
    <row r="27" spans="1:13" s="593" customFormat="1" ht="34.5" customHeight="1">
      <c r="A27" s="127"/>
      <c r="B27" s="313" t="s">
        <v>608</v>
      </c>
      <c r="C27" s="313"/>
      <c r="D27" s="1206" t="s">
        <v>392</v>
      </c>
      <c r="E27" s="313" t="s">
        <v>262</v>
      </c>
      <c r="F27" s="313"/>
      <c r="G27" s="313" t="s">
        <v>266</v>
      </c>
      <c r="H27" s="313"/>
      <c r="I27" s="313"/>
      <c r="J27" s="313" t="s">
        <v>268</v>
      </c>
      <c r="K27" s="313"/>
      <c r="L27" s="313"/>
    </row>
    <row r="28" spans="1:13" s="593" customFormat="1" ht="20.25" customHeight="1">
      <c r="A28" s="127"/>
      <c r="B28" s="1200" t="s">
        <v>11</v>
      </c>
      <c r="C28" s="1200"/>
      <c r="D28" s="1207" t="s">
        <v>456</v>
      </c>
      <c r="E28" s="315"/>
      <c r="F28" s="872" t="s">
        <v>246</v>
      </c>
      <c r="G28" s="861"/>
      <c r="H28" s="861"/>
      <c r="I28" s="861"/>
      <c r="J28" s="861"/>
      <c r="K28" s="861"/>
      <c r="L28" s="861"/>
    </row>
    <row r="29" spans="1:13" s="593" customFormat="1" ht="20.25" customHeight="1">
      <c r="A29" s="127"/>
      <c r="B29" s="1200"/>
      <c r="C29" s="1200"/>
      <c r="D29" s="314" t="s">
        <v>609</v>
      </c>
      <c r="E29" s="315"/>
      <c r="F29" s="872" t="s">
        <v>246</v>
      </c>
      <c r="G29" s="861"/>
      <c r="H29" s="861"/>
      <c r="I29" s="861"/>
      <c r="J29" s="861"/>
      <c r="K29" s="861"/>
      <c r="L29" s="861"/>
    </row>
    <row r="30" spans="1:13" s="593" customFormat="1" ht="20.25" customHeight="1">
      <c r="A30" s="127"/>
      <c r="B30" s="1200"/>
      <c r="C30" s="1200"/>
      <c r="D30" s="1207" t="s">
        <v>456</v>
      </c>
      <c r="E30" s="315"/>
      <c r="F30" s="872" t="s">
        <v>246</v>
      </c>
      <c r="G30" s="861"/>
      <c r="H30" s="861"/>
      <c r="I30" s="861"/>
      <c r="J30" s="861"/>
      <c r="K30" s="861"/>
      <c r="L30" s="861"/>
    </row>
    <row r="31" spans="1:13" s="593" customFormat="1" ht="20.25" customHeight="1">
      <c r="A31" s="127"/>
      <c r="B31" s="1200"/>
      <c r="C31" s="1200"/>
      <c r="D31" s="314" t="s">
        <v>609</v>
      </c>
      <c r="E31" s="315"/>
      <c r="F31" s="872" t="s">
        <v>246</v>
      </c>
      <c r="G31" s="861"/>
      <c r="H31" s="861"/>
      <c r="I31" s="861"/>
      <c r="J31" s="861"/>
      <c r="K31" s="861"/>
      <c r="L31" s="861"/>
    </row>
    <row r="32" spans="1:13" s="593" customFormat="1" ht="12.75" customHeight="1">
      <c r="A32" s="127"/>
      <c r="B32" s="1201" t="s">
        <v>610</v>
      </c>
      <c r="C32" s="1201"/>
      <c r="D32" s="1201"/>
      <c r="E32" s="1201"/>
      <c r="F32" s="1201"/>
      <c r="G32" s="1201"/>
      <c r="H32" s="1201"/>
      <c r="I32" s="1201"/>
      <c r="J32" s="1201"/>
      <c r="K32" s="1201"/>
      <c r="L32" s="1201"/>
    </row>
    <row r="33" spans="1:12" s="593" customFormat="1" ht="12.75" customHeight="1">
      <c r="A33" s="127"/>
      <c r="B33" s="1202"/>
      <c r="C33" s="1202"/>
      <c r="D33" s="1202"/>
      <c r="E33" s="1202"/>
      <c r="F33" s="1202"/>
      <c r="G33" s="1202"/>
      <c r="H33" s="1202"/>
      <c r="I33" s="1202"/>
      <c r="J33" s="1202"/>
      <c r="K33" s="1202"/>
      <c r="L33" s="1202"/>
    </row>
    <row r="34" spans="1:12" s="593" customFormat="1" ht="14.25">
      <c r="A34" s="127"/>
      <c r="B34" s="1203"/>
      <c r="C34" s="1203"/>
      <c r="D34" s="1203"/>
      <c r="E34" s="1203"/>
      <c r="F34" s="1203"/>
      <c r="G34" s="1203"/>
      <c r="H34" s="1203"/>
      <c r="I34" s="1203"/>
      <c r="J34" s="1203"/>
      <c r="K34" s="1203"/>
      <c r="L34" s="1203"/>
    </row>
    <row r="35" spans="1:12" s="662" customFormat="1" ht="20.25" customHeight="1">
      <c r="A35" s="310"/>
      <c r="B35" s="1204" t="s">
        <v>319</v>
      </c>
      <c r="C35" s="1204"/>
      <c r="D35" s="1204"/>
      <c r="E35" s="1204"/>
      <c r="F35" s="1204"/>
      <c r="G35" s="1204"/>
      <c r="H35" s="1204"/>
      <c r="I35" s="1204"/>
      <c r="J35" s="1204"/>
      <c r="K35" s="1204"/>
      <c r="L35" s="1204"/>
    </row>
    <row r="36" spans="1:12" s="662" customFormat="1" ht="15" customHeight="1">
      <c r="A36" s="310"/>
      <c r="B36" s="318" t="s">
        <v>611</v>
      </c>
      <c r="C36" s="318"/>
      <c r="D36" s="318"/>
      <c r="E36" s="318"/>
      <c r="F36" s="318"/>
      <c r="G36" s="318"/>
      <c r="H36" s="318"/>
      <c r="I36" s="318"/>
      <c r="J36" s="318"/>
      <c r="K36" s="318"/>
      <c r="L36" s="318"/>
    </row>
    <row r="37" spans="1:12" s="662" customFormat="1" ht="18" customHeight="1">
      <c r="A37" s="310"/>
      <c r="B37" s="319" t="s">
        <v>612</v>
      </c>
      <c r="C37" s="319"/>
      <c r="D37" s="319"/>
      <c r="E37" s="319"/>
      <c r="F37" s="319"/>
      <c r="G37" s="319"/>
      <c r="H37" s="319"/>
      <c r="I37" s="319"/>
      <c r="J37" s="319"/>
      <c r="K37" s="319"/>
      <c r="L37" s="319"/>
    </row>
    <row r="38" spans="1:12" s="662" customFormat="1" ht="18" customHeight="1">
      <c r="A38" s="310"/>
      <c r="B38" s="319"/>
      <c r="C38" s="319"/>
      <c r="D38" s="319"/>
      <c r="E38" s="319"/>
      <c r="F38" s="319"/>
      <c r="G38" s="319"/>
      <c r="H38" s="319"/>
      <c r="I38" s="319"/>
      <c r="J38" s="319"/>
      <c r="K38" s="319"/>
      <c r="L38" s="319"/>
    </row>
    <row r="39" spans="1:12" s="662" customFormat="1" ht="18" customHeight="1">
      <c r="A39" s="310"/>
      <c r="B39" s="319"/>
      <c r="C39" s="319"/>
      <c r="D39" s="319"/>
      <c r="E39" s="319"/>
      <c r="F39" s="319"/>
      <c r="G39" s="319"/>
      <c r="H39" s="319"/>
      <c r="I39" s="319"/>
      <c r="J39" s="319"/>
      <c r="K39" s="319"/>
      <c r="L39" s="319"/>
    </row>
    <row r="40" spans="1:12" s="662" customFormat="1" ht="18" customHeight="1">
      <c r="A40" s="310"/>
      <c r="B40" s="319"/>
      <c r="C40" s="319"/>
      <c r="D40" s="319"/>
      <c r="E40" s="319"/>
      <c r="F40" s="319"/>
      <c r="G40" s="319"/>
      <c r="H40" s="319"/>
      <c r="I40" s="319"/>
      <c r="J40" s="319"/>
      <c r="K40" s="319"/>
      <c r="L40" s="319"/>
    </row>
  </sheetData>
  <mergeCells count="37">
    <mergeCell ref="I1:L1"/>
    <mergeCell ref="A3:B3"/>
    <mergeCell ref="C3:D3"/>
    <mergeCell ref="H6:J6"/>
    <mergeCell ref="H7:J7"/>
    <mergeCell ref="H8:J8"/>
    <mergeCell ref="D11:H11"/>
    <mergeCell ref="A14:C14"/>
    <mergeCell ref="D14:K14"/>
    <mergeCell ref="A15:C15"/>
    <mergeCell ref="E20:K20"/>
    <mergeCell ref="E21:K21"/>
    <mergeCell ref="G22:K22"/>
    <mergeCell ref="J23:K23"/>
    <mergeCell ref="E25:I25"/>
    <mergeCell ref="B27:C27"/>
    <mergeCell ref="E27:F27"/>
    <mergeCell ref="G27:I27"/>
    <mergeCell ref="J27:L27"/>
    <mergeCell ref="G28:I28"/>
    <mergeCell ref="J28:L28"/>
    <mergeCell ref="G29:I29"/>
    <mergeCell ref="J29:L29"/>
    <mergeCell ref="G30:I30"/>
    <mergeCell ref="J30:L30"/>
    <mergeCell ref="G31:I31"/>
    <mergeCell ref="J31:L31"/>
    <mergeCell ref="B32:L32"/>
    <mergeCell ref="B33:L33"/>
    <mergeCell ref="B34:L34"/>
    <mergeCell ref="B35:L35"/>
    <mergeCell ref="B36:L36"/>
    <mergeCell ref="K6:K8"/>
    <mergeCell ref="A16:L17"/>
    <mergeCell ref="B28:C29"/>
    <mergeCell ref="B30:C31"/>
    <mergeCell ref="B37:L40"/>
  </mergeCells>
  <phoneticPr fontId="5" type="Hiragana"/>
  <dataValidations count="1">
    <dataValidation type="list" allowBlank="1" showDropDown="0" showInputMessage="1" showErrorMessage="1" sqref="B28:C31">
      <formula1>"　,現場代理人,主任技術者,監理技術者,専門技術者"</formula1>
    </dataValidation>
  </dataValidations>
  <hyperlinks>
    <hyperlink ref="P6" location="'入力表(工事・業務）'!A1"/>
  </hyperlinks>
  <pageMargins left="0.74791666666666701" right="0.74791666666666701" top="0.98402777777777795" bottom="0.98402777777777795" header="0.51180555555555596" footer="0.511811023622047"/>
  <pageSetup paperSize="9" scale="97" fitToWidth="1" fitToHeight="1" orientation="portrait" usePrinterDefaults="1" horizontalDpi="300" verticalDpi="300" r:id="rId1"/>
  <headerFooter>
    <oddHeader>&amp;L　様式第18号の３（第21条関係）</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sheetPr>
    <tabColor rgb="FF3366FF"/>
  </sheetPr>
  <dimension ref="A1:O40"/>
  <sheetViews>
    <sheetView view="pageBreakPreview" zoomScale="110" zoomScaleSheetLayoutView="110" workbookViewId="0">
      <selection activeCell="K9" sqref="K9"/>
    </sheetView>
  </sheetViews>
  <sheetFormatPr defaultColWidth="9.00390625" defaultRowHeight="13.5"/>
  <cols>
    <col min="1" max="1" width="7.37890625" style="592" customWidth="1"/>
    <col min="2" max="2" width="2.25" style="592" customWidth="1"/>
    <col min="3" max="3" width="14.7578125" style="592" customWidth="1"/>
    <col min="4" max="4" width="7.87890625" style="592" customWidth="1"/>
    <col min="5" max="5" width="13.5" style="592" customWidth="1"/>
    <col min="6" max="6" width="5.12890625" style="592" customWidth="1"/>
    <col min="7" max="7" width="6.62890625" style="592" customWidth="1"/>
    <col min="8" max="10" width="9" style="592" customWidth="1"/>
    <col min="11" max="11" width="4.2578125" style="592" customWidth="1"/>
    <col min="12" max="12" width="2.75" style="592" customWidth="1"/>
    <col min="13" max="13" width="3.5" style="592" customWidth="1"/>
    <col min="14" max="16384" width="9" style="592" customWidth="1"/>
  </cols>
  <sheetData>
    <row r="1" spans="1:15">
      <c r="A1" s="302"/>
      <c r="B1" s="302"/>
      <c r="C1" s="302"/>
      <c r="D1" s="302"/>
      <c r="E1" s="302"/>
      <c r="F1" s="302"/>
      <c r="G1" s="302"/>
      <c r="H1" s="333"/>
      <c r="I1" s="1209">
        <f ca="1">NOW()</f>
        <v>45755.636255185185</v>
      </c>
      <c r="J1" s="1209"/>
      <c r="K1" s="1209"/>
      <c r="L1" s="1209"/>
    </row>
    <row r="2" spans="1:15" ht="32.25" customHeight="1">
      <c r="A2" s="302"/>
      <c r="B2" s="311"/>
      <c r="C2" s="302"/>
      <c r="D2" s="302"/>
      <c r="E2" s="302"/>
      <c r="F2" s="302"/>
      <c r="G2" s="302"/>
      <c r="H2" s="302"/>
      <c r="I2" s="302"/>
      <c r="J2" s="302"/>
      <c r="K2" s="302"/>
      <c r="L2" s="338"/>
    </row>
    <row r="3" spans="1:15" ht="17.25">
      <c r="A3" s="303" t="str">
        <f>'入力表(工事・業務）'!J4</f>
        <v>魚津市長</v>
      </c>
      <c r="B3" s="303"/>
      <c r="C3" s="126" t="str">
        <f>'入力表(工事・業務）'!J5</f>
        <v>村椿　　晃</v>
      </c>
      <c r="D3" s="126"/>
      <c r="E3" s="1208" t="s">
        <v>196</v>
      </c>
      <c r="F3" s="1208"/>
      <c r="G3" s="302"/>
      <c r="H3" s="302"/>
      <c r="I3" s="302"/>
      <c r="J3" s="302"/>
      <c r="K3" s="302"/>
      <c r="L3" s="338"/>
    </row>
    <row r="4" spans="1:15">
      <c r="A4" s="302"/>
      <c r="B4" s="302"/>
      <c r="C4" s="302"/>
      <c r="D4" s="302"/>
      <c r="E4" s="302"/>
      <c r="F4" s="302"/>
      <c r="G4" s="302"/>
      <c r="H4" s="302"/>
      <c r="I4" s="302"/>
      <c r="J4" s="302"/>
      <c r="K4" s="302"/>
      <c r="L4" s="338"/>
    </row>
    <row r="5" spans="1:15" ht="27.75" customHeight="1">
      <c r="A5" s="302"/>
      <c r="B5" s="302"/>
      <c r="C5" s="302"/>
      <c r="D5" s="302"/>
      <c r="E5" s="302"/>
      <c r="F5" s="302"/>
      <c r="G5" s="302"/>
      <c r="H5" s="302"/>
      <c r="I5" s="302"/>
      <c r="J5" s="302"/>
      <c r="K5" s="302"/>
      <c r="L5" s="338"/>
    </row>
    <row r="6" spans="1:15" ht="15" customHeight="1">
      <c r="A6" s="302"/>
      <c r="B6" s="302"/>
      <c r="C6" s="302"/>
      <c r="D6" s="302"/>
      <c r="E6" s="309" t="s">
        <v>88</v>
      </c>
      <c r="F6" s="309"/>
      <c r="G6" s="127" t="s">
        <v>39</v>
      </c>
      <c r="H6" s="334" t="str">
        <f>'入力表(工事・業務）'!J7</f>
        <v>魚津市○○町○番○号</v>
      </c>
      <c r="I6" s="334"/>
      <c r="J6" s="334"/>
      <c r="K6" s="337"/>
      <c r="L6" s="338"/>
      <c r="O6" s="448" t="s">
        <v>198</v>
      </c>
    </row>
    <row r="7" spans="1:15" ht="14.25">
      <c r="A7" s="302"/>
      <c r="B7" s="302"/>
      <c r="C7" s="302"/>
      <c r="D7" s="302"/>
      <c r="E7" s="127"/>
      <c r="F7" s="127"/>
      <c r="G7" s="127"/>
      <c r="H7" s="334" t="str">
        <f>'入力表(工事・業務）'!J8</f>
        <v>株式会社　○○組</v>
      </c>
      <c r="I7" s="334"/>
      <c r="J7" s="334"/>
      <c r="K7" s="337"/>
      <c r="L7" s="338"/>
    </row>
    <row r="8" spans="1:15" ht="14.25">
      <c r="A8" s="302"/>
      <c r="B8" s="302"/>
      <c r="C8" s="302"/>
      <c r="D8" s="302"/>
      <c r="E8" s="127"/>
      <c r="F8" s="127"/>
      <c r="G8" s="127" t="s">
        <v>67</v>
      </c>
      <c r="H8" s="334" t="str">
        <f>'入力表(工事・業務）'!J9</f>
        <v>代表取締役　○○○○</v>
      </c>
      <c r="I8" s="334"/>
      <c r="J8" s="334"/>
      <c r="K8" s="337"/>
      <c r="L8" s="338"/>
    </row>
    <row r="9" spans="1:15" ht="14.25" customHeight="1">
      <c r="A9" s="302"/>
      <c r="B9" s="302"/>
      <c r="C9" s="302"/>
      <c r="D9" s="302"/>
      <c r="E9" s="302"/>
      <c r="F9" s="302"/>
      <c r="G9" s="302"/>
      <c r="H9" s="302"/>
      <c r="I9" s="302"/>
      <c r="J9" s="302"/>
      <c r="K9" s="302"/>
      <c r="L9" s="338"/>
    </row>
    <row r="10" spans="1:15" ht="14.25" customHeight="1">
      <c r="A10" s="302"/>
      <c r="B10" s="302"/>
      <c r="C10" s="302"/>
      <c r="D10" s="302"/>
      <c r="E10" s="302"/>
      <c r="F10" s="302"/>
      <c r="G10" s="302"/>
      <c r="H10" s="302"/>
      <c r="I10" s="302"/>
      <c r="J10" s="302"/>
      <c r="K10" s="302"/>
      <c r="L10" s="338"/>
    </row>
    <row r="11" spans="1:15" ht="27" customHeight="1">
      <c r="A11" s="304" t="s">
        <v>613</v>
      </c>
      <c r="B11" s="304"/>
      <c r="C11" s="304"/>
      <c r="D11" s="304"/>
      <c r="E11" s="304"/>
      <c r="F11" s="304"/>
      <c r="G11" s="304"/>
      <c r="H11" s="304"/>
      <c r="I11" s="304"/>
      <c r="J11" s="304"/>
      <c r="K11" s="304"/>
      <c r="L11" s="304"/>
    </row>
    <row r="12" spans="1:15" ht="21.75" customHeight="1">
      <c r="A12" s="305"/>
      <c r="B12" s="305"/>
      <c r="C12" s="305"/>
      <c r="D12" s="305"/>
      <c r="E12" s="305"/>
      <c r="F12" s="305"/>
      <c r="G12" s="305"/>
      <c r="H12" s="305"/>
      <c r="I12" s="305"/>
      <c r="J12" s="305"/>
      <c r="K12" s="305"/>
      <c r="L12" s="305"/>
    </row>
    <row r="13" spans="1:15" ht="14.25">
      <c r="A13" s="302"/>
      <c r="B13" s="127"/>
      <c r="C13" s="127"/>
      <c r="D13" s="127"/>
      <c r="E13" s="127"/>
      <c r="F13" s="127"/>
      <c r="G13" s="127"/>
      <c r="H13" s="127"/>
      <c r="I13" s="127"/>
      <c r="J13" s="127"/>
      <c r="K13" s="302"/>
      <c r="L13" s="338"/>
    </row>
    <row r="14" spans="1:15" s="593" customFormat="1" ht="39" customHeight="1">
      <c r="A14" s="663" t="str">
        <f>"　"&amp;IF('入力表(工事・業務）'!$E$11="","平成　　年　　月　　日",TEXT('入力表(工事・業務）'!$E$11,"ggge")&amp;"年"&amp;TEXT('入力表(工事・業務）'!$E$11,"m")&amp;"月"&amp;TEXT('入力表(工事・業務）'!$E$11,"d")&amp;"日")&amp;"付けで契約を締結した下記業務の管理技術者等を変更したので、届け出ます。"</f>
        <v>　令和7年6月1日付けで契約を締結した下記業務の管理技術者等を変更したので、届け出ます。</v>
      </c>
      <c r="B14" s="663"/>
      <c r="C14" s="663"/>
      <c r="D14" s="663"/>
      <c r="E14" s="663"/>
      <c r="F14" s="663"/>
      <c r="G14" s="663"/>
      <c r="H14" s="663"/>
      <c r="I14" s="663"/>
      <c r="J14" s="663"/>
      <c r="K14" s="663"/>
      <c r="L14" s="663"/>
    </row>
    <row r="15" spans="1:15" s="593" customFormat="1" ht="14.25">
      <c r="A15" s="664"/>
      <c r="B15" s="664"/>
      <c r="C15" s="664"/>
      <c r="D15" s="664"/>
      <c r="E15" s="664"/>
      <c r="F15" s="664"/>
      <c r="G15" s="664"/>
      <c r="H15" s="664"/>
      <c r="I15" s="664"/>
      <c r="J15" s="664"/>
      <c r="K15" s="664"/>
      <c r="L15" s="664"/>
    </row>
    <row r="16" spans="1:15" s="593" customFormat="1" ht="13.5" customHeight="1">
      <c r="A16" s="308" t="s">
        <v>200</v>
      </c>
      <c r="B16" s="308"/>
      <c r="C16" s="308"/>
      <c r="D16" s="308"/>
      <c r="E16" s="308"/>
      <c r="F16" s="308"/>
      <c r="G16" s="308"/>
      <c r="H16" s="308"/>
      <c r="I16" s="308"/>
      <c r="J16" s="308"/>
      <c r="K16" s="308"/>
      <c r="L16" s="308"/>
    </row>
    <row r="17" spans="1:13" s="593" customFormat="1" ht="13.5" customHeight="1">
      <c r="A17" s="308"/>
      <c r="B17" s="308"/>
      <c r="C17" s="308"/>
      <c r="D17" s="308"/>
      <c r="E17" s="308"/>
      <c r="F17" s="308"/>
      <c r="G17" s="308"/>
      <c r="H17" s="308"/>
      <c r="I17" s="308"/>
      <c r="J17" s="308"/>
      <c r="K17" s="308"/>
      <c r="L17" s="308"/>
    </row>
    <row r="18" spans="1:13" s="593" customFormat="1" ht="14.25">
      <c r="A18" s="127"/>
      <c r="B18" s="312"/>
      <c r="C18" s="312"/>
      <c r="D18" s="312"/>
      <c r="E18" s="312"/>
      <c r="F18" s="312"/>
      <c r="G18" s="127"/>
      <c r="H18" s="127"/>
      <c r="I18" s="127"/>
      <c r="J18" s="127"/>
      <c r="K18" s="127"/>
      <c r="L18" s="339"/>
    </row>
    <row r="19" spans="1:13" s="593" customFormat="1" ht="14.25">
      <c r="A19" s="127"/>
      <c r="B19" s="312"/>
      <c r="C19" s="312"/>
      <c r="D19" s="312"/>
      <c r="E19" s="312"/>
      <c r="F19" s="312"/>
      <c r="G19" s="127"/>
      <c r="H19" s="127"/>
      <c r="I19" s="127"/>
      <c r="J19" s="127"/>
      <c r="K19" s="127"/>
      <c r="L19" s="339"/>
    </row>
    <row r="20" spans="1:13" s="593" customFormat="1" ht="21" customHeight="1">
      <c r="A20" s="127"/>
      <c r="B20" s="127"/>
      <c r="C20" s="127"/>
      <c r="D20" s="127"/>
      <c r="E20" s="321" t="str">
        <f>'入力表(工事・業務）'!E6</f>
        <v>魚津市庁舎整備事業</v>
      </c>
      <c r="F20" s="321"/>
      <c r="G20" s="321"/>
      <c r="H20" s="321"/>
      <c r="I20" s="321"/>
      <c r="J20" s="321"/>
      <c r="K20" s="321"/>
      <c r="L20" s="127"/>
      <c r="M20" s="123"/>
    </row>
    <row r="21" spans="1:13" s="593" customFormat="1" ht="18" customHeight="1">
      <c r="A21" s="309" t="s">
        <v>251</v>
      </c>
      <c r="B21" s="309"/>
      <c r="C21" s="1211" t="s">
        <v>119</v>
      </c>
      <c r="D21" s="322"/>
      <c r="E21" s="321" t="str">
        <f>'入力表(工事・業務）'!E7</f>
        <v>○○○○○○○○工事</v>
      </c>
      <c r="F21" s="321"/>
      <c r="G21" s="321"/>
      <c r="H21" s="321"/>
      <c r="I21" s="321"/>
      <c r="J21" s="321"/>
      <c r="K21" s="321"/>
      <c r="L21" s="127"/>
      <c r="M21" s="123"/>
    </row>
    <row r="22" spans="1:13" s="593" customFormat="1" ht="21" customHeight="1">
      <c r="A22" s="127"/>
      <c r="B22" s="127"/>
      <c r="C22" s="322"/>
      <c r="D22" s="322"/>
      <c r="E22" s="309"/>
      <c r="F22" s="309"/>
      <c r="G22" s="331"/>
      <c r="H22" s="331"/>
      <c r="I22" s="331"/>
      <c r="J22" s="331"/>
      <c r="K22" s="331"/>
      <c r="L22" s="127"/>
      <c r="M22" s="123"/>
    </row>
    <row r="23" spans="1:13" s="593" customFormat="1" ht="21" customHeight="1">
      <c r="A23" s="309" t="s">
        <v>243</v>
      </c>
      <c r="B23" s="309"/>
      <c r="C23" s="1211" t="s">
        <v>315</v>
      </c>
      <c r="D23" s="322"/>
      <c r="E23" s="312" t="s">
        <v>201</v>
      </c>
      <c r="F23" s="312"/>
      <c r="G23" s="312" t="str">
        <f>'入力表(工事・業務）'!E8</f>
        <v>○○○○○</v>
      </c>
      <c r="H23" s="312"/>
      <c r="I23" s="312" t="s">
        <v>202</v>
      </c>
      <c r="J23" s="303"/>
      <c r="K23" s="303"/>
      <c r="L23" s="127"/>
      <c r="M23" s="123"/>
    </row>
    <row r="24" spans="1:13" s="593" customFormat="1" ht="21" customHeight="1">
      <c r="A24" s="127"/>
      <c r="B24" s="127"/>
      <c r="C24" s="322"/>
      <c r="D24" s="322"/>
      <c r="E24" s="309"/>
      <c r="F24" s="309"/>
      <c r="G24" s="312"/>
      <c r="H24" s="312"/>
      <c r="I24" s="312"/>
      <c r="J24" s="312"/>
      <c r="K24" s="312"/>
      <c r="L24" s="127"/>
      <c r="M24" s="123"/>
    </row>
    <row r="25" spans="1:13" s="593" customFormat="1" ht="21" customHeight="1">
      <c r="A25" s="309" t="s">
        <v>193</v>
      </c>
      <c r="B25" s="309"/>
      <c r="C25" s="1211" t="s">
        <v>13</v>
      </c>
      <c r="D25" s="322"/>
      <c r="E25" s="327">
        <f>'入力表(工事・業務）'!E10</f>
        <v>20000000</v>
      </c>
      <c r="F25" s="327"/>
      <c r="G25" s="327"/>
      <c r="H25" s="327"/>
      <c r="I25" s="327"/>
      <c r="J25" s="336"/>
      <c r="K25" s="336"/>
      <c r="L25" s="127"/>
      <c r="M25" s="123"/>
    </row>
    <row r="26" spans="1:13" s="593" customFormat="1" ht="14.25">
      <c r="A26" s="127"/>
      <c r="B26" s="127"/>
      <c r="C26" s="127"/>
      <c r="D26" s="127"/>
      <c r="E26" s="127"/>
      <c r="F26" s="127"/>
      <c r="G26" s="127"/>
      <c r="H26" s="127"/>
      <c r="I26" s="127"/>
      <c r="J26" s="127"/>
      <c r="K26" s="127"/>
      <c r="L26" s="339"/>
    </row>
    <row r="27" spans="1:13" s="593" customFormat="1" ht="34.5" customHeight="1">
      <c r="A27" s="127"/>
      <c r="B27" s="313" t="s">
        <v>614</v>
      </c>
      <c r="C27" s="313"/>
      <c r="D27" s="1206" t="s">
        <v>392</v>
      </c>
      <c r="E27" s="313" t="s">
        <v>262</v>
      </c>
      <c r="F27" s="313"/>
      <c r="G27" s="313" t="s">
        <v>266</v>
      </c>
      <c r="H27" s="313"/>
      <c r="I27" s="313"/>
      <c r="J27" s="313" t="s">
        <v>268</v>
      </c>
      <c r="K27" s="313"/>
      <c r="L27" s="313"/>
    </row>
    <row r="28" spans="1:13" s="593" customFormat="1" ht="20.25" customHeight="1">
      <c r="A28" s="127"/>
      <c r="B28" s="1200" t="s">
        <v>11</v>
      </c>
      <c r="C28" s="1200"/>
      <c r="D28" s="1207" t="s">
        <v>456</v>
      </c>
      <c r="E28" s="315"/>
      <c r="F28" s="872" t="s">
        <v>246</v>
      </c>
      <c r="G28" s="861"/>
      <c r="H28" s="861"/>
      <c r="I28" s="861"/>
      <c r="J28" s="861"/>
      <c r="K28" s="861"/>
      <c r="L28" s="861"/>
    </row>
    <row r="29" spans="1:13" s="593" customFormat="1" ht="20.25" customHeight="1">
      <c r="A29" s="127"/>
      <c r="B29" s="1200"/>
      <c r="C29" s="1200"/>
      <c r="D29" s="314" t="s">
        <v>609</v>
      </c>
      <c r="E29" s="315"/>
      <c r="F29" s="872" t="s">
        <v>246</v>
      </c>
      <c r="G29" s="861"/>
      <c r="H29" s="861"/>
      <c r="I29" s="861"/>
      <c r="J29" s="861"/>
      <c r="K29" s="861"/>
      <c r="L29" s="861"/>
    </row>
    <row r="30" spans="1:13" s="593" customFormat="1" ht="20.25" customHeight="1">
      <c r="A30" s="127"/>
      <c r="B30" s="1200" t="s">
        <v>11</v>
      </c>
      <c r="C30" s="1200"/>
      <c r="D30" s="1207" t="s">
        <v>456</v>
      </c>
      <c r="E30" s="315"/>
      <c r="F30" s="872" t="s">
        <v>246</v>
      </c>
      <c r="G30" s="861"/>
      <c r="H30" s="861"/>
      <c r="I30" s="861"/>
      <c r="J30" s="861"/>
      <c r="K30" s="861"/>
      <c r="L30" s="861"/>
    </row>
    <row r="31" spans="1:13" s="593" customFormat="1" ht="20.25" customHeight="1">
      <c r="A31" s="127"/>
      <c r="B31" s="1200"/>
      <c r="C31" s="1200"/>
      <c r="D31" s="314" t="s">
        <v>609</v>
      </c>
      <c r="E31" s="315"/>
      <c r="F31" s="872" t="s">
        <v>246</v>
      </c>
      <c r="G31" s="861"/>
      <c r="H31" s="861"/>
      <c r="I31" s="861"/>
      <c r="J31" s="861"/>
      <c r="K31" s="861"/>
      <c r="L31" s="861"/>
    </row>
    <row r="32" spans="1:13" s="593" customFormat="1" ht="12.75" customHeight="1">
      <c r="A32" s="127"/>
      <c r="B32" s="1201" t="s">
        <v>610</v>
      </c>
      <c r="C32" s="1201"/>
      <c r="D32" s="1201"/>
      <c r="E32" s="1201"/>
      <c r="F32" s="1201"/>
      <c r="G32" s="1201"/>
      <c r="H32" s="1201"/>
      <c r="I32" s="1201"/>
      <c r="J32" s="1201"/>
      <c r="K32" s="1201"/>
      <c r="L32" s="1201"/>
    </row>
    <row r="33" spans="1:12" s="593" customFormat="1" ht="12.75" customHeight="1">
      <c r="A33" s="127"/>
      <c r="B33" s="1202"/>
      <c r="C33" s="1202"/>
      <c r="D33" s="1202"/>
      <c r="E33" s="1202"/>
      <c r="F33" s="1202"/>
      <c r="G33" s="1202"/>
      <c r="H33" s="1202"/>
      <c r="I33" s="1202"/>
      <c r="J33" s="1202"/>
      <c r="K33" s="1202"/>
      <c r="L33" s="1202"/>
    </row>
    <row r="34" spans="1:12" s="593" customFormat="1" ht="14.25">
      <c r="A34" s="127"/>
      <c r="B34" s="1203"/>
      <c r="C34" s="1203"/>
      <c r="D34" s="1203"/>
      <c r="E34" s="1203"/>
      <c r="F34" s="1203"/>
      <c r="G34" s="1203"/>
      <c r="H34" s="1203"/>
      <c r="I34" s="1203"/>
      <c r="J34" s="1203"/>
      <c r="K34" s="1203"/>
      <c r="L34" s="1203"/>
    </row>
    <row r="35" spans="1:12" s="662" customFormat="1" ht="20.25" customHeight="1">
      <c r="A35" s="310"/>
      <c r="B35" s="1204" t="s">
        <v>615</v>
      </c>
      <c r="C35" s="1204"/>
      <c r="D35" s="1204"/>
      <c r="E35" s="1204"/>
      <c r="F35" s="1204"/>
      <c r="G35" s="1204"/>
      <c r="H35" s="1204"/>
      <c r="I35" s="1204"/>
      <c r="J35" s="1204"/>
      <c r="K35" s="1204"/>
      <c r="L35" s="1204"/>
    </row>
    <row r="36" spans="1:12" s="662" customFormat="1" ht="15" customHeight="1">
      <c r="A36" s="310"/>
      <c r="B36" s="318" t="s">
        <v>616</v>
      </c>
      <c r="C36" s="318"/>
      <c r="D36" s="318"/>
      <c r="E36" s="318"/>
      <c r="F36" s="318"/>
      <c r="G36" s="318"/>
      <c r="H36" s="318"/>
      <c r="I36" s="318"/>
      <c r="J36" s="318"/>
      <c r="K36" s="318"/>
      <c r="L36" s="318"/>
    </row>
    <row r="37" spans="1:12" s="662" customFormat="1" ht="18" customHeight="1">
      <c r="A37" s="310"/>
      <c r="B37" s="319"/>
      <c r="C37" s="319"/>
      <c r="D37" s="319"/>
      <c r="E37" s="319"/>
      <c r="F37" s="319"/>
      <c r="G37" s="319"/>
      <c r="H37" s="319"/>
      <c r="I37" s="319"/>
      <c r="J37" s="319"/>
      <c r="K37" s="319"/>
      <c r="L37" s="319"/>
    </row>
    <row r="38" spans="1:12" s="662" customFormat="1" ht="18" customHeight="1">
      <c r="A38" s="310"/>
      <c r="B38" s="319"/>
      <c r="C38" s="319"/>
      <c r="D38" s="319"/>
      <c r="E38" s="319"/>
      <c r="F38" s="319"/>
      <c r="G38" s="319"/>
      <c r="H38" s="319"/>
      <c r="I38" s="319"/>
      <c r="J38" s="319"/>
      <c r="K38" s="319"/>
      <c r="L38" s="319"/>
    </row>
    <row r="39" spans="1:12" s="662" customFormat="1" ht="18" customHeight="1">
      <c r="A39" s="310"/>
      <c r="B39" s="319"/>
      <c r="C39" s="319"/>
      <c r="D39" s="319"/>
      <c r="E39" s="319"/>
      <c r="F39" s="319"/>
      <c r="G39" s="319"/>
      <c r="H39" s="319"/>
      <c r="I39" s="319"/>
      <c r="J39" s="319"/>
      <c r="K39" s="319"/>
      <c r="L39" s="319"/>
    </row>
    <row r="40" spans="1:12" s="662" customFormat="1" ht="18" customHeight="1">
      <c r="A40" s="310"/>
      <c r="B40" s="319"/>
      <c r="C40" s="319"/>
      <c r="D40" s="319"/>
      <c r="E40" s="319"/>
      <c r="F40" s="319"/>
      <c r="G40" s="319"/>
      <c r="H40" s="319"/>
      <c r="I40" s="319"/>
      <c r="J40" s="319"/>
      <c r="K40" s="319"/>
      <c r="L40" s="319"/>
    </row>
  </sheetData>
  <mergeCells count="35">
    <mergeCell ref="I1:L1"/>
    <mergeCell ref="A3:B3"/>
    <mergeCell ref="C3:D3"/>
    <mergeCell ref="H6:J6"/>
    <mergeCell ref="H7:J7"/>
    <mergeCell ref="H8:J8"/>
    <mergeCell ref="A11:L11"/>
    <mergeCell ref="A14:L14"/>
    <mergeCell ref="E20:K20"/>
    <mergeCell ref="E21:K21"/>
    <mergeCell ref="G22:K22"/>
    <mergeCell ref="J23:K23"/>
    <mergeCell ref="E25:I25"/>
    <mergeCell ref="B27:C27"/>
    <mergeCell ref="E27:F27"/>
    <mergeCell ref="G27:I27"/>
    <mergeCell ref="J27:L27"/>
    <mergeCell ref="G28:I28"/>
    <mergeCell ref="J28:L28"/>
    <mergeCell ref="G29:I29"/>
    <mergeCell ref="J29:L29"/>
    <mergeCell ref="G30:I30"/>
    <mergeCell ref="J30:L30"/>
    <mergeCell ref="G31:I31"/>
    <mergeCell ref="J31:L31"/>
    <mergeCell ref="B32:L32"/>
    <mergeCell ref="B33:L33"/>
    <mergeCell ref="B34:L34"/>
    <mergeCell ref="B35:L35"/>
    <mergeCell ref="B36:L36"/>
    <mergeCell ref="K6:K8"/>
    <mergeCell ref="A16:L17"/>
    <mergeCell ref="B28:C29"/>
    <mergeCell ref="B30:C31"/>
    <mergeCell ref="B37:L40"/>
  </mergeCells>
  <phoneticPr fontId="5" type="Hiragana"/>
  <dataValidations count="1">
    <dataValidation type="list" allowBlank="1" showDropDown="0" showInputMessage="1" showErrorMessage="1" sqref="B28:C31">
      <formula1>"　,管理技術者,照査技術者,担当技術者"</formula1>
    </dataValidation>
  </dataValidations>
  <hyperlinks>
    <hyperlink ref="O6" location="'入力表(工事・業務）'!A1"/>
  </hyperlinks>
  <pageMargins left="0.74791666666666701" right="0.74791666666666701" top="0.98402777777777795" bottom="0.98402777777777795" header="0.51180555555555596" footer="0.511811023622047"/>
  <pageSetup paperSize="9" scale="96" fitToWidth="1" fitToHeight="1" orientation="portrait" usePrinterDefaults="1" horizontalDpi="300" verticalDpi="300" r:id="rId1"/>
  <headerFooter>
    <oddHeader>&amp;L　様式第18号の４（第21条関係）</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sheetPr>
    <tabColor rgb="FF3366FF"/>
  </sheetPr>
  <dimension ref="A1:N40"/>
  <sheetViews>
    <sheetView view="pageBreakPreview" zoomScale="110" zoomScaleSheetLayoutView="110" workbookViewId="0">
      <selection activeCell="J9" sqref="J9"/>
    </sheetView>
  </sheetViews>
  <sheetFormatPr defaultColWidth="9.00390625" defaultRowHeight="13.5"/>
  <cols>
    <col min="1" max="1" width="7.37890625" style="592" customWidth="1"/>
    <col min="2" max="2" width="2.25" style="592" customWidth="1"/>
    <col min="3" max="3" width="16.12890625" style="592" customWidth="1"/>
    <col min="4" max="4" width="3" style="592" customWidth="1"/>
    <col min="5" max="5" width="14.62890625" style="592" customWidth="1"/>
    <col min="6" max="7" width="9" style="592" customWidth="1"/>
    <col min="8" max="8" width="9.5" style="592" customWidth="1"/>
    <col min="9" max="9" width="9" style="592" customWidth="1"/>
    <col min="10" max="10" width="4.2578125" style="592" customWidth="1"/>
    <col min="11" max="11" width="2.75" style="592" customWidth="1"/>
    <col min="12" max="12" width="3.5" style="592" customWidth="1"/>
    <col min="13" max="16384" width="9" style="592" customWidth="1"/>
  </cols>
  <sheetData>
    <row r="1" spans="1:14">
      <c r="A1" s="128"/>
      <c r="B1" s="128"/>
      <c r="C1" s="128"/>
      <c r="D1" s="128"/>
      <c r="E1" s="128"/>
      <c r="F1" s="128"/>
      <c r="G1" s="606"/>
      <c r="H1" s="1209">
        <f ca="1">NOW()</f>
        <v>45755.636255185185</v>
      </c>
      <c r="I1" s="1209"/>
      <c r="J1" s="1209"/>
      <c r="K1" s="1209"/>
    </row>
    <row r="2" spans="1:14" ht="32.25" customHeight="1">
      <c r="A2" s="128"/>
      <c r="B2" s="1007"/>
      <c r="C2" s="128"/>
      <c r="D2" s="128"/>
      <c r="E2" s="128"/>
      <c r="F2" s="128"/>
      <c r="G2" s="128"/>
      <c r="H2" s="128"/>
      <c r="I2" s="128"/>
      <c r="J2" s="128"/>
    </row>
    <row r="3" spans="1:14" ht="17.25">
      <c r="A3" s="994" t="str">
        <f>'入力表(工事・業務）'!J4</f>
        <v>魚津市長</v>
      </c>
      <c r="B3" s="994"/>
      <c r="C3" s="718" t="str">
        <f>'入力表(工事・業務）'!J5</f>
        <v>村椿　　晃</v>
      </c>
      <c r="D3" s="718"/>
      <c r="E3" s="123" t="s">
        <v>475</v>
      </c>
      <c r="F3" s="128"/>
      <c r="G3" s="128"/>
      <c r="H3" s="128"/>
      <c r="I3" s="128"/>
      <c r="J3" s="128"/>
    </row>
    <row r="4" spans="1:14">
      <c r="A4" s="128"/>
      <c r="B4" s="128"/>
      <c r="C4" s="128"/>
      <c r="D4" s="128"/>
      <c r="E4" s="128"/>
      <c r="F4" s="128"/>
      <c r="G4" s="128"/>
      <c r="H4" s="128"/>
      <c r="I4" s="128"/>
      <c r="J4" s="128"/>
    </row>
    <row r="5" spans="1:14" ht="27.75" customHeight="1">
      <c r="A5" s="128"/>
      <c r="B5" s="128"/>
      <c r="C5" s="128"/>
      <c r="D5" s="128"/>
      <c r="E5" s="128"/>
      <c r="F5" s="128"/>
      <c r="G5" s="128"/>
      <c r="H5" s="128"/>
      <c r="I5" s="128"/>
      <c r="J5" s="128"/>
    </row>
    <row r="6" spans="1:14" ht="15" customHeight="1">
      <c r="A6" s="128"/>
      <c r="B6" s="128"/>
      <c r="C6" s="128"/>
      <c r="D6" s="128"/>
      <c r="E6" s="1219" t="s">
        <v>88</v>
      </c>
      <c r="F6" s="123" t="s">
        <v>39</v>
      </c>
      <c r="G6" s="398" t="str">
        <f>'入力表(工事・業務）'!J7</f>
        <v>魚津市○○町○番○号</v>
      </c>
      <c r="H6" s="398"/>
      <c r="I6" s="398"/>
      <c r="J6" s="376"/>
      <c r="N6" s="448" t="s">
        <v>198</v>
      </c>
    </row>
    <row r="7" spans="1:14" ht="14.25">
      <c r="A7" s="128"/>
      <c r="B7" s="128"/>
      <c r="C7" s="128"/>
      <c r="D7" s="128"/>
      <c r="E7" s="123"/>
      <c r="F7" s="123"/>
      <c r="G7" s="398" t="str">
        <f>'入力表(工事・業務）'!J8</f>
        <v>株式会社　○○組</v>
      </c>
      <c r="H7" s="398"/>
      <c r="I7" s="398"/>
      <c r="J7" s="376"/>
    </row>
    <row r="8" spans="1:14" ht="14.25">
      <c r="A8" s="128"/>
      <c r="B8" s="128"/>
      <c r="C8" s="128"/>
      <c r="D8" s="128"/>
      <c r="E8" s="123"/>
      <c r="F8" s="123" t="s">
        <v>67</v>
      </c>
      <c r="G8" s="398" t="str">
        <f>'入力表(工事・業務）'!J9</f>
        <v>代表取締役　○○○○</v>
      </c>
      <c r="H8" s="398"/>
      <c r="I8" s="398"/>
      <c r="J8" s="376"/>
    </row>
    <row r="9" spans="1:14" ht="14.25" customHeight="1">
      <c r="A9" s="128"/>
      <c r="B9" s="128"/>
      <c r="C9" s="128"/>
      <c r="D9" s="128"/>
      <c r="E9" s="128"/>
      <c r="F9" s="128"/>
      <c r="G9" s="128"/>
      <c r="H9" s="128"/>
      <c r="I9" s="128"/>
      <c r="J9" s="128"/>
    </row>
    <row r="10" spans="1:14" ht="14.25" customHeight="1">
      <c r="A10" s="128"/>
      <c r="B10" s="128"/>
      <c r="C10" s="128"/>
      <c r="D10" s="128"/>
      <c r="E10" s="128"/>
      <c r="F10" s="128"/>
      <c r="G10" s="128"/>
      <c r="H10" s="128"/>
      <c r="I10" s="128"/>
      <c r="J10" s="128"/>
    </row>
    <row r="11" spans="1:14" ht="27" customHeight="1">
      <c r="A11" s="1212" t="s">
        <v>103</v>
      </c>
      <c r="B11" s="1212"/>
      <c r="C11" s="1212"/>
      <c r="D11" s="1212"/>
      <c r="E11" s="1212"/>
      <c r="F11" s="1212"/>
      <c r="G11" s="1212"/>
      <c r="H11" s="1212"/>
      <c r="I11" s="1212"/>
      <c r="J11" s="1212"/>
      <c r="K11" s="1212"/>
    </row>
    <row r="12" spans="1:14" ht="21.75" customHeight="1">
      <c r="A12" s="1213"/>
      <c r="B12" s="1213"/>
      <c r="C12" s="1213"/>
      <c r="D12" s="1213"/>
      <c r="E12" s="1213"/>
      <c r="F12" s="1213"/>
      <c r="G12" s="1213"/>
      <c r="H12" s="1213"/>
      <c r="I12" s="1213"/>
      <c r="J12" s="1213"/>
      <c r="K12" s="1213"/>
    </row>
    <row r="13" spans="1:14" ht="14.25">
      <c r="A13" s="128"/>
      <c r="B13" s="123"/>
      <c r="C13" s="123"/>
      <c r="D13" s="123"/>
      <c r="E13" s="123"/>
      <c r="F13" s="123"/>
      <c r="G13" s="123"/>
      <c r="H13" s="123"/>
      <c r="I13" s="123"/>
      <c r="J13" s="128"/>
    </row>
    <row r="14" spans="1:14" s="593" customFormat="1" ht="39" customHeight="1">
      <c r="A14" s="1214" t="str">
        <f>"　"&amp;IF('入力表(工事・業務）'!$E$11="","平成　　年　　月　　日",TEXT('入力表(工事・業務）'!$E$11,"ggge")&amp;"年"&amp;TEXT('入力表(工事・業務）'!$E$11,"m")&amp;"月"&amp;TEXT('入力表(工事・業務）'!$E$11,"d")&amp;"日")&amp;"付けで契約を締結した下記の工事について、平成　　年　　月　　日付けで協議のあったことについては、承諾します。"</f>
        <v>　令和7年6月1日付けで契約を締結した下記の工事について、平成　　年　　月　　日付けで協議のあったことについては、承諾します。</v>
      </c>
      <c r="B14" s="1214"/>
      <c r="C14" s="1214"/>
      <c r="D14" s="1214"/>
      <c r="E14" s="1214"/>
      <c r="F14" s="1214"/>
      <c r="G14" s="1214"/>
      <c r="H14" s="1214"/>
      <c r="I14" s="1214"/>
      <c r="J14" s="1214"/>
      <c r="K14" s="1214"/>
    </row>
    <row r="15" spans="1:14" s="593" customFormat="1" ht="14.25">
      <c r="A15" s="1215"/>
      <c r="B15" s="1215"/>
      <c r="C15" s="1215"/>
      <c r="D15" s="1215"/>
      <c r="E15" s="1215"/>
      <c r="F15" s="1215"/>
      <c r="G15" s="1215"/>
      <c r="H15" s="1215"/>
      <c r="I15" s="1215"/>
      <c r="J15" s="1215"/>
      <c r="K15" s="1215"/>
    </row>
    <row r="16" spans="1:14" s="593" customFormat="1" ht="13.5" customHeight="1">
      <c r="A16" s="1216" t="s">
        <v>200</v>
      </c>
      <c r="B16" s="1216"/>
      <c r="C16" s="1216"/>
      <c r="D16" s="1216"/>
      <c r="E16" s="1216"/>
      <c r="F16" s="1216"/>
      <c r="G16" s="1216"/>
      <c r="H16" s="1216"/>
      <c r="I16" s="1216"/>
      <c r="J16" s="1216"/>
      <c r="K16" s="1216"/>
    </row>
    <row r="17" spans="1:12" s="593" customFormat="1" ht="13.5" customHeight="1">
      <c r="A17" s="1216"/>
      <c r="B17" s="1216"/>
      <c r="C17" s="1216"/>
      <c r="D17" s="1216"/>
      <c r="E17" s="1216"/>
      <c r="F17" s="1216"/>
      <c r="G17" s="1216"/>
      <c r="H17" s="1216"/>
      <c r="I17" s="1216"/>
      <c r="J17" s="1216"/>
      <c r="K17" s="1216"/>
    </row>
    <row r="18" spans="1:12" s="593" customFormat="1" ht="14.25">
      <c r="A18" s="123"/>
      <c r="B18" s="984"/>
      <c r="C18" s="984"/>
      <c r="D18" s="984"/>
      <c r="E18" s="984"/>
      <c r="F18" s="123"/>
      <c r="G18" s="123"/>
      <c r="H18" s="123"/>
      <c r="I18" s="123"/>
      <c r="J18" s="123"/>
    </row>
    <row r="19" spans="1:12" s="593" customFormat="1" ht="14.25">
      <c r="A19" s="123"/>
      <c r="B19" s="984"/>
      <c r="C19" s="984"/>
      <c r="D19" s="984"/>
      <c r="E19" s="984"/>
      <c r="F19" s="123"/>
      <c r="G19" s="123"/>
      <c r="H19" s="123"/>
      <c r="I19" s="123"/>
      <c r="J19" s="123"/>
    </row>
    <row r="20" spans="1:12" s="593" customFormat="1" ht="21" customHeight="1">
      <c r="A20" s="123"/>
      <c r="B20" s="123"/>
      <c r="C20" s="123"/>
      <c r="D20" s="123"/>
      <c r="E20" s="166" t="str">
        <f>'入力表(工事・業務）'!E6</f>
        <v>魚津市庁舎整備事業</v>
      </c>
      <c r="F20" s="166"/>
      <c r="G20" s="166"/>
      <c r="H20" s="166"/>
      <c r="I20" s="166"/>
      <c r="J20" s="166"/>
      <c r="K20" s="123"/>
      <c r="L20" s="123"/>
    </row>
    <row r="21" spans="1:12" s="593" customFormat="1" ht="18" customHeight="1">
      <c r="A21" s="151" t="s">
        <v>251</v>
      </c>
      <c r="B21" s="151"/>
      <c r="C21" s="985" t="s">
        <v>478</v>
      </c>
      <c r="D21" s="985"/>
      <c r="E21" s="166" t="str">
        <f>'入力表(工事・業務）'!E7</f>
        <v>○○○○○○○○工事</v>
      </c>
      <c r="F21" s="166"/>
      <c r="G21" s="166"/>
      <c r="H21" s="166"/>
      <c r="I21" s="166"/>
      <c r="J21" s="166"/>
      <c r="K21" s="123"/>
      <c r="L21" s="123"/>
    </row>
    <row r="22" spans="1:12" s="593" customFormat="1" ht="21" customHeight="1">
      <c r="A22" s="123"/>
      <c r="B22" s="123"/>
      <c r="C22" s="985"/>
      <c r="D22" s="985"/>
      <c r="E22" s="151"/>
      <c r="F22" s="1222"/>
      <c r="G22" s="1222"/>
      <c r="H22" s="1222"/>
      <c r="I22" s="1222"/>
      <c r="J22" s="1222"/>
      <c r="K22" s="123"/>
      <c r="L22" s="123"/>
    </row>
    <row r="23" spans="1:12" s="593" customFormat="1" ht="21" customHeight="1">
      <c r="A23" s="151" t="s">
        <v>243</v>
      </c>
      <c r="B23" s="151"/>
      <c r="C23" s="985" t="s">
        <v>505</v>
      </c>
      <c r="D23" s="985"/>
      <c r="E23" s="984" t="s">
        <v>201</v>
      </c>
      <c r="F23" s="984" t="str">
        <f>'入力表(工事・業務）'!E8</f>
        <v>○○○○○</v>
      </c>
      <c r="G23" s="984"/>
      <c r="H23" s="984" t="s">
        <v>202</v>
      </c>
      <c r="I23" s="994"/>
      <c r="J23" s="994"/>
      <c r="K23" s="123"/>
      <c r="L23" s="123"/>
    </row>
    <row r="24" spans="1:12" s="593" customFormat="1" ht="21" customHeight="1">
      <c r="A24" s="123"/>
      <c r="B24" s="123"/>
      <c r="C24" s="985"/>
      <c r="D24" s="985"/>
      <c r="E24" s="151"/>
      <c r="F24" s="984"/>
      <c r="G24" s="984"/>
      <c r="H24" s="984"/>
      <c r="I24" s="984"/>
      <c r="J24" s="984"/>
      <c r="K24" s="123"/>
      <c r="L24" s="123"/>
    </row>
    <row r="25" spans="1:12" s="593" customFormat="1" ht="21" customHeight="1">
      <c r="A25" s="151" t="s">
        <v>193</v>
      </c>
      <c r="B25" s="151"/>
      <c r="C25" s="985" t="s">
        <v>158</v>
      </c>
      <c r="D25" s="985"/>
      <c r="E25" s="1220" t="str">
        <f>'入力表(工事・業務）'!E14</f>
        <v>令和８年6月30日</v>
      </c>
      <c r="F25" s="1220"/>
      <c r="G25" s="1220" t="s">
        <v>617</v>
      </c>
      <c r="H25" s="1220"/>
      <c r="I25" s="1224"/>
      <c r="J25" s="1224"/>
      <c r="K25" s="123"/>
      <c r="L25" s="123"/>
    </row>
    <row r="26" spans="1:12" s="593" customFormat="1" ht="21" customHeight="1">
      <c r="A26" s="151"/>
      <c r="B26" s="123"/>
      <c r="C26" s="123"/>
      <c r="D26" s="123"/>
      <c r="E26" s="123"/>
      <c r="F26" s="123"/>
      <c r="G26" s="123"/>
      <c r="H26" s="123"/>
      <c r="I26" s="123"/>
      <c r="J26" s="123"/>
    </row>
    <row r="27" spans="1:12" s="594" customFormat="1" ht="21" customHeight="1">
      <c r="A27" s="151" t="s">
        <v>199</v>
      </c>
      <c r="B27" s="984"/>
      <c r="C27" s="985" t="s">
        <v>618</v>
      </c>
      <c r="D27" s="984"/>
      <c r="E27" s="1221" t="e">
        <f>#REF!-'入力表(工事・業務）'!E10</f>
        <v>#REF!</v>
      </c>
      <c r="F27" s="1221"/>
      <c r="G27" s="1223" t="s">
        <v>619</v>
      </c>
      <c r="H27" s="1223"/>
      <c r="I27" s="984"/>
      <c r="J27" s="984"/>
    </row>
    <row r="28" spans="1:12" s="593" customFormat="1" ht="34.5" customHeight="1">
      <c r="A28" s="665"/>
      <c r="B28" s="1187"/>
      <c r="C28" s="1187"/>
      <c r="D28" s="1187"/>
      <c r="E28" s="1187"/>
      <c r="F28" s="1187"/>
      <c r="G28" s="1187"/>
      <c r="H28" s="1187"/>
      <c r="I28" s="1187"/>
      <c r="J28" s="1187"/>
      <c r="K28" s="1187"/>
    </row>
    <row r="29" spans="1:12" s="593" customFormat="1" ht="30" customHeight="1">
      <c r="A29" s="665"/>
      <c r="B29" s="439"/>
      <c r="C29" s="439"/>
      <c r="D29" s="439"/>
      <c r="E29" s="439"/>
      <c r="F29" s="439"/>
      <c r="G29" s="439"/>
      <c r="H29" s="439"/>
      <c r="I29" s="439"/>
      <c r="J29" s="439"/>
      <c r="K29" s="439"/>
    </row>
    <row r="30" spans="1:12" s="593" customFormat="1" ht="15" customHeight="1">
      <c r="A30" s="665"/>
      <c r="B30" s="1187"/>
      <c r="C30" s="1187"/>
      <c r="D30" s="439"/>
      <c r="E30" s="439"/>
      <c r="F30" s="439"/>
      <c r="G30" s="439"/>
      <c r="H30" s="439"/>
      <c r="I30" s="439"/>
      <c r="J30" s="439"/>
      <c r="K30" s="439"/>
    </row>
    <row r="31" spans="1:12" s="593" customFormat="1" ht="15" customHeight="1">
      <c r="A31" s="665"/>
      <c r="B31" s="1187"/>
      <c r="C31" s="1187"/>
      <c r="D31" s="439"/>
      <c r="E31" s="439"/>
      <c r="F31" s="439"/>
      <c r="G31" s="439"/>
      <c r="H31" s="439"/>
      <c r="I31" s="439"/>
      <c r="J31" s="439"/>
      <c r="K31" s="439"/>
    </row>
    <row r="32" spans="1:12" s="593" customFormat="1" ht="30" customHeight="1">
      <c r="A32" s="665"/>
      <c r="B32" s="439"/>
      <c r="C32" s="439"/>
      <c r="D32" s="439"/>
      <c r="E32" s="439"/>
      <c r="F32" s="439"/>
      <c r="G32" s="439"/>
      <c r="H32" s="439"/>
      <c r="I32" s="439"/>
      <c r="J32" s="439"/>
      <c r="K32" s="439"/>
    </row>
    <row r="33" spans="1:11" s="593" customFormat="1" ht="12.75" customHeight="1">
      <c r="A33" s="665"/>
      <c r="B33" s="375"/>
      <c r="C33" s="375"/>
      <c r="D33" s="375"/>
      <c r="E33" s="375"/>
      <c r="F33" s="375"/>
      <c r="G33" s="375"/>
      <c r="H33" s="375"/>
      <c r="I33" s="375"/>
      <c r="J33" s="375"/>
      <c r="K33" s="375"/>
    </row>
    <row r="34" spans="1:11" s="593" customFormat="1" ht="14.25">
      <c r="A34" s="665"/>
      <c r="B34" s="994"/>
      <c r="C34" s="994"/>
      <c r="D34" s="994"/>
      <c r="E34" s="994"/>
      <c r="F34" s="994"/>
      <c r="G34" s="994"/>
      <c r="H34" s="994"/>
      <c r="I34" s="994"/>
      <c r="J34" s="994"/>
      <c r="K34" s="994"/>
    </row>
    <row r="35" spans="1:11" s="593" customFormat="1" ht="14.25">
      <c r="A35" s="665"/>
      <c r="B35" s="994"/>
      <c r="C35" s="994"/>
      <c r="D35" s="994"/>
      <c r="E35" s="994"/>
      <c r="F35" s="994"/>
      <c r="G35" s="994"/>
      <c r="H35" s="994"/>
      <c r="I35" s="994"/>
      <c r="J35" s="994"/>
      <c r="K35" s="994"/>
    </row>
    <row r="36" spans="1:11" s="662" customFormat="1" ht="15" customHeight="1">
      <c r="A36" s="666"/>
      <c r="B36" s="1217"/>
      <c r="C36" s="1217"/>
      <c r="D36" s="1217"/>
      <c r="E36" s="1217"/>
      <c r="F36" s="1217"/>
      <c r="G36" s="1217"/>
      <c r="H36" s="1217"/>
      <c r="I36" s="1217"/>
      <c r="J36" s="1217"/>
    </row>
    <row r="37" spans="1:11" s="662" customFormat="1" ht="18" customHeight="1">
      <c r="A37" s="666"/>
      <c r="B37" s="1218"/>
      <c r="C37" s="1218"/>
      <c r="D37" s="1218"/>
      <c r="E37" s="1218"/>
      <c r="F37" s="1218"/>
      <c r="G37" s="1218"/>
      <c r="H37" s="1218"/>
      <c r="I37" s="1218"/>
      <c r="J37" s="1218"/>
      <c r="K37" s="1218"/>
    </row>
    <row r="38" spans="1:11" s="662" customFormat="1" ht="18" customHeight="1">
      <c r="A38" s="666"/>
      <c r="B38" s="1218"/>
      <c r="C38" s="1218"/>
      <c r="D38" s="1218"/>
      <c r="E38" s="1218"/>
      <c r="F38" s="1218"/>
      <c r="G38" s="1218"/>
      <c r="H38" s="1218"/>
      <c r="I38" s="1218"/>
      <c r="J38" s="1218"/>
      <c r="K38" s="1218"/>
    </row>
    <row r="39" spans="1:11" s="662" customFormat="1" ht="18" customHeight="1">
      <c r="A39" s="666"/>
      <c r="B39" s="1218"/>
      <c r="C39" s="1218"/>
      <c r="D39" s="1218"/>
      <c r="E39" s="1218"/>
      <c r="F39" s="1218"/>
      <c r="G39" s="1218"/>
      <c r="H39" s="1218"/>
      <c r="I39" s="1218"/>
      <c r="J39" s="1218"/>
      <c r="K39" s="1218"/>
    </row>
    <row r="40" spans="1:11" s="662" customFormat="1" ht="18" customHeight="1">
      <c r="A40" s="666"/>
      <c r="B40" s="1218"/>
      <c r="C40" s="1218"/>
      <c r="D40" s="1218"/>
      <c r="E40" s="1218"/>
      <c r="F40" s="1218"/>
      <c r="G40" s="1218"/>
      <c r="H40" s="1218"/>
      <c r="I40" s="1218"/>
      <c r="J40" s="1218"/>
      <c r="K40" s="1218"/>
    </row>
  </sheetData>
  <mergeCells count="42">
    <mergeCell ref="H1:K1"/>
    <mergeCell ref="A3:B3"/>
    <mergeCell ref="C3:D3"/>
    <mergeCell ref="G6:I6"/>
    <mergeCell ref="G7:I7"/>
    <mergeCell ref="G8:I8"/>
    <mergeCell ref="A11:K11"/>
    <mergeCell ref="A14:K14"/>
    <mergeCell ref="E20:J20"/>
    <mergeCell ref="E21:J21"/>
    <mergeCell ref="F22:J22"/>
    <mergeCell ref="I23:J23"/>
    <mergeCell ref="E25:F25"/>
    <mergeCell ref="G25:H25"/>
    <mergeCell ref="E27:F27"/>
    <mergeCell ref="G27:H27"/>
    <mergeCell ref="B28:C28"/>
    <mergeCell ref="D28:E28"/>
    <mergeCell ref="F28:H28"/>
    <mergeCell ref="I28:K28"/>
    <mergeCell ref="B29:C29"/>
    <mergeCell ref="D29:E29"/>
    <mergeCell ref="F29:H29"/>
    <mergeCell ref="I29:K29"/>
    <mergeCell ref="B30:C30"/>
    <mergeCell ref="D30:E30"/>
    <mergeCell ref="F30:H30"/>
    <mergeCell ref="I30:K30"/>
    <mergeCell ref="B31:C31"/>
    <mergeCell ref="D31:E31"/>
    <mergeCell ref="F31:H31"/>
    <mergeCell ref="I31:K31"/>
    <mergeCell ref="B32:C32"/>
    <mergeCell ref="D32:E32"/>
    <mergeCell ref="F32:H32"/>
    <mergeCell ref="I32:K32"/>
    <mergeCell ref="B33:K33"/>
    <mergeCell ref="B36:J36"/>
    <mergeCell ref="J6:J8"/>
    <mergeCell ref="A16:K17"/>
    <mergeCell ref="B34:K35"/>
    <mergeCell ref="B37:K40"/>
  </mergeCells>
  <phoneticPr fontId="5" type="Hiragana"/>
  <hyperlinks>
    <hyperlink ref="N6" location="'入力表(工事・業務）'!A1"/>
  </hyperlinks>
  <pageMargins left="0.75" right="0.75" top="1" bottom="1" header="0.51180555555555596" footer="0.511811023622047"/>
  <pageSetup paperSize="9" fitToWidth="1" fitToHeight="1" orientation="portrait" usePrinterDefaults="1" horizontalDpi="300" verticalDpi="300" r:id="rId1"/>
  <headerFooter>
    <oddHeader>&amp;L　様式第23号（第24条関係）</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sheetPr>
    <tabColor rgb="FF3366FF"/>
  </sheetPr>
  <dimension ref="A1:N40"/>
  <sheetViews>
    <sheetView view="pageBreakPreview" zoomScale="110" zoomScaleSheetLayoutView="110" workbookViewId="0">
      <selection activeCell="J10" sqref="J10"/>
    </sheetView>
  </sheetViews>
  <sheetFormatPr defaultColWidth="9.00390625" defaultRowHeight="13.5"/>
  <cols>
    <col min="1" max="1" width="7.37890625" style="592" customWidth="1"/>
    <col min="2" max="2" width="2.25" style="592" customWidth="1"/>
    <col min="3" max="3" width="16" style="592" customWidth="1"/>
    <col min="4" max="4" width="3" style="592" customWidth="1"/>
    <col min="5" max="5" width="14.62890625" style="592" customWidth="1"/>
    <col min="6" max="7" width="9" style="592" customWidth="1"/>
    <col min="8" max="8" width="9.5" style="592" customWidth="1"/>
    <col min="9" max="9" width="9" style="592" customWidth="1"/>
    <col min="10" max="10" width="4.2578125" style="592" customWidth="1"/>
    <col min="11" max="11" width="2.75" style="592" customWidth="1"/>
    <col min="12" max="12" width="3.5" style="592" customWidth="1"/>
    <col min="13" max="16384" width="9" style="592" customWidth="1"/>
  </cols>
  <sheetData>
    <row r="1" spans="1:14">
      <c r="A1" s="128"/>
      <c r="B1" s="128"/>
      <c r="C1" s="128"/>
      <c r="D1" s="128"/>
      <c r="E1" s="128"/>
      <c r="F1" s="128"/>
      <c r="G1" s="606"/>
      <c r="H1" s="1209">
        <f ca="1">NOW()</f>
        <v>45755.636255185185</v>
      </c>
      <c r="I1" s="1209"/>
      <c r="J1" s="1209"/>
      <c r="K1" s="1209"/>
    </row>
    <row r="2" spans="1:14" ht="32.25" customHeight="1">
      <c r="A2" s="302"/>
      <c r="B2" s="311"/>
      <c r="C2" s="302"/>
      <c r="D2" s="302"/>
      <c r="E2" s="302"/>
      <c r="F2" s="302"/>
      <c r="G2" s="302"/>
      <c r="H2" s="302"/>
      <c r="I2" s="302"/>
      <c r="J2" s="302"/>
      <c r="K2" s="338"/>
    </row>
    <row r="3" spans="1:14" ht="17.25">
      <c r="A3" s="303" t="str">
        <f>'入力表(工事・業務）'!J4</f>
        <v>魚津市長</v>
      </c>
      <c r="B3" s="303"/>
      <c r="C3" s="126" t="str">
        <f>'入力表(工事・業務）'!J5</f>
        <v>村椿　　晃</v>
      </c>
      <c r="D3" s="126"/>
      <c r="E3" s="127" t="s">
        <v>475</v>
      </c>
      <c r="F3" s="302"/>
      <c r="G3" s="302"/>
      <c r="H3" s="302"/>
      <c r="I3" s="302"/>
      <c r="J3" s="302"/>
      <c r="K3" s="338"/>
    </row>
    <row r="4" spans="1:14">
      <c r="A4" s="302"/>
      <c r="B4" s="302"/>
      <c r="C4" s="302"/>
      <c r="D4" s="302"/>
      <c r="E4" s="302"/>
      <c r="F4" s="302"/>
      <c r="G4" s="302"/>
      <c r="H4" s="302"/>
      <c r="I4" s="302"/>
      <c r="J4" s="302"/>
      <c r="K4" s="338"/>
    </row>
    <row r="5" spans="1:14" ht="27.75" customHeight="1">
      <c r="A5" s="302"/>
      <c r="B5" s="302"/>
      <c r="C5" s="302"/>
      <c r="D5" s="302"/>
      <c r="E5" s="302"/>
      <c r="F5" s="302"/>
      <c r="G5" s="302"/>
      <c r="H5" s="302"/>
      <c r="I5" s="302"/>
      <c r="J5" s="302"/>
      <c r="K5" s="338"/>
      <c r="N5" s="448" t="s">
        <v>198</v>
      </c>
    </row>
    <row r="6" spans="1:14" ht="15" customHeight="1">
      <c r="A6" s="302"/>
      <c r="B6" s="302"/>
      <c r="C6" s="302"/>
      <c r="D6" s="302"/>
      <c r="E6" s="330" t="s">
        <v>88</v>
      </c>
      <c r="F6" s="127" t="s">
        <v>39</v>
      </c>
      <c r="G6" s="334" t="str">
        <f>'入力表(工事・業務）'!J7</f>
        <v>魚津市○○町○番○号</v>
      </c>
      <c r="H6" s="334"/>
      <c r="I6" s="334"/>
      <c r="J6" s="337"/>
      <c r="K6" s="338"/>
    </row>
    <row r="7" spans="1:14" ht="14.25">
      <c r="A7" s="302"/>
      <c r="B7" s="302"/>
      <c r="C7" s="302"/>
      <c r="D7" s="302"/>
      <c r="E7" s="127"/>
      <c r="F7" s="127"/>
      <c r="G7" s="334" t="str">
        <f>'入力表(工事・業務）'!J8</f>
        <v>株式会社　○○組</v>
      </c>
      <c r="H7" s="334"/>
      <c r="I7" s="334"/>
      <c r="J7" s="337"/>
      <c r="K7" s="338"/>
    </row>
    <row r="8" spans="1:14" ht="14.25">
      <c r="A8" s="302"/>
      <c r="B8" s="302"/>
      <c r="C8" s="302"/>
      <c r="D8" s="302"/>
      <c r="E8" s="127"/>
      <c r="F8" s="127" t="s">
        <v>67</v>
      </c>
      <c r="G8" s="334" t="str">
        <f>'入力表(工事・業務）'!J9</f>
        <v>代表取締役　○○○○</v>
      </c>
      <c r="H8" s="334"/>
      <c r="I8" s="334"/>
      <c r="J8" s="337"/>
      <c r="K8" s="338"/>
    </row>
    <row r="9" spans="1:14" ht="14.25" customHeight="1">
      <c r="A9" s="302"/>
      <c r="B9" s="302"/>
      <c r="C9" s="302"/>
      <c r="D9" s="302"/>
      <c r="E9" s="302"/>
      <c r="F9" s="302"/>
      <c r="G9" s="302"/>
      <c r="H9" s="302"/>
      <c r="I9" s="302"/>
      <c r="J9" s="302"/>
      <c r="K9" s="338"/>
    </row>
    <row r="10" spans="1:14" ht="14.25" customHeight="1">
      <c r="A10" s="302"/>
      <c r="B10" s="302"/>
      <c r="C10" s="302"/>
      <c r="D10" s="302"/>
      <c r="E10" s="302"/>
      <c r="F10" s="302"/>
      <c r="G10" s="302"/>
      <c r="H10" s="302"/>
      <c r="I10" s="302"/>
      <c r="J10" s="302"/>
      <c r="K10" s="338"/>
    </row>
    <row r="11" spans="1:14" ht="27" customHeight="1">
      <c r="A11" s="304" t="s">
        <v>620</v>
      </c>
      <c r="B11" s="304"/>
      <c r="C11" s="304"/>
      <c r="D11" s="304"/>
      <c r="E11" s="304"/>
      <c r="F11" s="304"/>
      <c r="G11" s="304"/>
      <c r="H11" s="304"/>
      <c r="I11" s="304"/>
      <c r="J11" s="304"/>
      <c r="K11" s="304"/>
    </row>
    <row r="12" spans="1:14" ht="21.75" customHeight="1">
      <c r="A12" s="305"/>
      <c r="B12" s="305"/>
      <c r="C12" s="305"/>
      <c r="D12" s="305"/>
      <c r="E12" s="305"/>
      <c r="F12" s="305"/>
      <c r="G12" s="305"/>
      <c r="H12" s="305"/>
      <c r="I12" s="305"/>
      <c r="J12" s="305"/>
      <c r="K12" s="305"/>
    </row>
    <row r="13" spans="1:14" ht="14.25">
      <c r="A13" s="302"/>
      <c r="B13" s="127"/>
      <c r="C13" s="127"/>
      <c r="D13" s="127"/>
      <c r="E13" s="127"/>
      <c r="F13" s="127"/>
      <c r="G13" s="127"/>
      <c r="H13" s="127"/>
      <c r="I13" s="127"/>
      <c r="J13" s="302"/>
      <c r="K13" s="338"/>
    </row>
    <row r="14" spans="1:14" s="593" customFormat="1" ht="39" customHeight="1">
      <c r="A14" s="663" t="str">
        <f>"　"&amp;IF('入力表(工事・業務）'!$E$11="","平成　　年　　月　　日",TEXT('入力表(工事・業務）'!$E$11,"ggge")&amp;"年"&amp;TEXT('入力表(工事・業務）'!$E$11,"m")&amp;"月"&amp;TEXT('入力表(工事・業務）'!$E$11,"d")&amp;"日")&amp;"付けで契約を締結した下記の業務について、履行期間延長の承認をお願いします。"</f>
        <v>　令和7年6月1日付けで契約を締結した下記の業務について、履行期間延長の承認をお願いします。</v>
      </c>
      <c r="B14" s="663"/>
      <c r="C14" s="663"/>
      <c r="D14" s="663"/>
      <c r="E14" s="663"/>
      <c r="F14" s="663"/>
      <c r="G14" s="663"/>
      <c r="H14" s="663"/>
      <c r="I14" s="663"/>
      <c r="J14" s="663"/>
      <c r="K14" s="663"/>
    </row>
    <row r="15" spans="1:14" s="593" customFormat="1" ht="14.25">
      <c r="A15" s="664"/>
      <c r="B15" s="664"/>
      <c r="C15" s="664"/>
      <c r="D15" s="664"/>
      <c r="E15" s="664"/>
      <c r="F15" s="664"/>
      <c r="G15" s="664"/>
      <c r="H15" s="664"/>
      <c r="I15" s="664"/>
      <c r="J15" s="664"/>
      <c r="K15" s="664"/>
    </row>
    <row r="16" spans="1:14" s="593" customFormat="1" ht="13.5" customHeight="1">
      <c r="A16" s="308" t="s">
        <v>200</v>
      </c>
      <c r="B16" s="308"/>
      <c r="C16" s="308"/>
      <c r="D16" s="308"/>
      <c r="E16" s="308"/>
      <c r="F16" s="308"/>
      <c r="G16" s="308"/>
      <c r="H16" s="308"/>
      <c r="I16" s="308"/>
      <c r="J16" s="308"/>
      <c r="K16" s="308"/>
    </row>
    <row r="17" spans="1:12" s="593" customFormat="1" ht="13.5" customHeight="1">
      <c r="A17" s="308"/>
      <c r="B17" s="308"/>
      <c r="C17" s="308"/>
      <c r="D17" s="308"/>
      <c r="E17" s="308"/>
      <c r="F17" s="308"/>
      <c r="G17" s="308"/>
      <c r="H17" s="308"/>
      <c r="I17" s="308"/>
      <c r="J17" s="308"/>
      <c r="K17" s="308"/>
    </row>
    <row r="18" spans="1:12" s="593" customFormat="1" ht="14.25">
      <c r="A18" s="127"/>
      <c r="B18" s="312"/>
      <c r="C18" s="312"/>
      <c r="D18" s="312"/>
      <c r="E18" s="312"/>
      <c r="F18" s="127"/>
      <c r="G18" s="127"/>
      <c r="H18" s="127"/>
      <c r="I18" s="127"/>
      <c r="J18" s="127"/>
      <c r="K18" s="339"/>
    </row>
    <row r="19" spans="1:12" s="593" customFormat="1" ht="14.25">
      <c r="A19" s="127"/>
      <c r="B19" s="312"/>
      <c r="C19" s="312"/>
      <c r="D19" s="312"/>
      <c r="E19" s="312"/>
      <c r="F19" s="127"/>
      <c r="G19" s="127"/>
      <c r="H19" s="127"/>
      <c r="I19" s="127"/>
      <c r="J19" s="127"/>
      <c r="K19" s="339"/>
    </row>
    <row r="20" spans="1:12" s="593" customFormat="1" ht="21" customHeight="1">
      <c r="A20" s="127"/>
      <c r="B20" s="127"/>
      <c r="C20" s="127"/>
      <c r="D20" s="127"/>
      <c r="E20" s="321" t="str">
        <f>'入力表(工事・業務）'!E6</f>
        <v>魚津市庁舎整備事業</v>
      </c>
      <c r="F20" s="321"/>
      <c r="G20" s="321"/>
      <c r="H20" s="321"/>
      <c r="I20" s="321"/>
      <c r="J20" s="321"/>
      <c r="K20" s="127"/>
      <c r="L20" s="123"/>
    </row>
    <row r="21" spans="1:12" s="593" customFormat="1" ht="18" customHeight="1">
      <c r="A21" s="309" t="s">
        <v>251</v>
      </c>
      <c r="B21" s="309"/>
      <c r="C21" s="322" t="s">
        <v>119</v>
      </c>
      <c r="D21" s="322"/>
      <c r="E21" s="321" t="str">
        <f>'入力表(工事・業務）'!E7</f>
        <v>○○○○○○○○工事</v>
      </c>
      <c r="F21" s="321"/>
      <c r="G21" s="321"/>
      <c r="H21" s="321"/>
      <c r="I21" s="321"/>
      <c r="J21" s="321"/>
      <c r="K21" s="127"/>
      <c r="L21" s="123"/>
    </row>
    <row r="22" spans="1:12" s="593" customFormat="1" ht="21" customHeight="1">
      <c r="A22" s="127"/>
      <c r="B22" s="127"/>
      <c r="C22" s="322"/>
      <c r="D22" s="322"/>
      <c r="E22" s="309"/>
      <c r="F22" s="331"/>
      <c r="G22" s="331"/>
      <c r="H22" s="331"/>
      <c r="I22" s="331"/>
      <c r="J22" s="331"/>
      <c r="K22" s="127"/>
      <c r="L22" s="123"/>
    </row>
    <row r="23" spans="1:12" s="593" customFormat="1" ht="21" customHeight="1">
      <c r="A23" s="309" t="s">
        <v>243</v>
      </c>
      <c r="B23" s="309"/>
      <c r="C23" s="322" t="s">
        <v>315</v>
      </c>
      <c r="D23" s="322"/>
      <c r="E23" s="312" t="s">
        <v>149</v>
      </c>
      <c r="F23" s="309" t="str">
        <f>'入力表(工事・業務）'!E8</f>
        <v>○○○○○</v>
      </c>
      <c r="G23" s="303" t="s">
        <v>202</v>
      </c>
      <c r="H23" s="303"/>
      <c r="I23" s="303"/>
      <c r="J23" s="303"/>
      <c r="K23" s="127"/>
      <c r="L23" s="123"/>
    </row>
    <row r="24" spans="1:12" s="593" customFormat="1" ht="21" customHeight="1">
      <c r="A24" s="127"/>
      <c r="B24" s="127"/>
      <c r="C24" s="322"/>
      <c r="D24" s="322"/>
      <c r="E24" s="309"/>
      <c r="F24" s="312"/>
      <c r="G24" s="312"/>
      <c r="H24" s="312"/>
      <c r="I24" s="312"/>
      <c r="J24" s="312"/>
      <c r="K24" s="127"/>
      <c r="L24" s="123"/>
    </row>
    <row r="25" spans="1:12" s="593" customFormat="1" ht="21" customHeight="1">
      <c r="A25" s="309" t="s">
        <v>193</v>
      </c>
      <c r="B25" s="309"/>
      <c r="C25" s="322" t="s">
        <v>13</v>
      </c>
      <c r="D25" s="322"/>
      <c r="E25" s="679">
        <f>'入力表(工事・業務）'!E10</f>
        <v>20000000</v>
      </c>
      <c r="F25" s="679"/>
      <c r="G25" s="679"/>
      <c r="H25" s="679"/>
      <c r="I25" s="336"/>
      <c r="J25" s="336"/>
      <c r="K25" s="127"/>
      <c r="L25" s="123"/>
    </row>
    <row r="26" spans="1:12" s="593" customFormat="1" ht="21" customHeight="1">
      <c r="A26" s="309"/>
      <c r="B26" s="127"/>
      <c r="C26" s="127"/>
      <c r="D26" s="127"/>
      <c r="E26" s="127"/>
      <c r="F26" s="127"/>
      <c r="G26" s="127"/>
      <c r="H26" s="127"/>
      <c r="I26" s="127"/>
      <c r="J26" s="127"/>
      <c r="K26" s="339"/>
    </row>
    <row r="27" spans="1:12" s="594" customFormat="1" ht="21" customHeight="1">
      <c r="A27" s="309" t="s">
        <v>199</v>
      </c>
      <c r="B27" s="312"/>
      <c r="C27" s="322" t="s">
        <v>97</v>
      </c>
      <c r="D27" s="312"/>
      <c r="E27" s="680" t="s">
        <v>621</v>
      </c>
      <c r="F27" s="682" t="str">
        <f>'入力表(工事・業務）'!E12</f>
        <v>令和７年６月２日</v>
      </c>
      <c r="G27" s="682"/>
      <c r="H27" s="682"/>
      <c r="I27" s="312"/>
      <c r="J27" s="312"/>
      <c r="K27" s="684"/>
    </row>
    <row r="28" spans="1:12" s="593" customFormat="1" ht="21" customHeight="1">
      <c r="A28" s="309"/>
      <c r="B28" s="667"/>
      <c r="C28" s="667"/>
      <c r="D28" s="669"/>
      <c r="E28" s="667" t="s">
        <v>622</v>
      </c>
      <c r="F28" s="683" t="str">
        <f>'入力表(工事・業務）'!E13</f>
        <v>令和８年３月31日</v>
      </c>
      <c r="G28" s="683"/>
      <c r="H28" s="683"/>
      <c r="I28" s="667"/>
      <c r="J28" s="667"/>
      <c r="K28" s="667"/>
    </row>
    <row r="29" spans="1:12" s="593" customFormat="1" ht="21" customHeight="1">
      <c r="A29" s="309"/>
      <c r="B29" s="668"/>
      <c r="C29" s="668"/>
      <c r="D29" s="668"/>
      <c r="E29" s="668"/>
      <c r="F29" s="668"/>
      <c r="G29" s="668"/>
      <c r="H29" s="668"/>
      <c r="I29" s="668"/>
      <c r="J29" s="668"/>
      <c r="K29" s="668"/>
    </row>
    <row r="30" spans="1:12" s="593" customFormat="1" ht="21" customHeight="1">
      <c r="A30" s="309" t="s">
        <v>255</v>
      </c>
      <c r="B30" s="669"/>
      <c r="C30" s="334" t="s">
        <v>313</v>
      </c>
      <c r="D30" s="334"/>
      <c r="E30" s="439" t="s">
        <v>168</v>
      </c>
      <c r="F30" s="439"/>
      <c r="G30" s="439"/>
      <c r="H30" s="439"/>
      <c r="I30" s="417"/>
      <c r="J30" s="417"/>
      <c r="K30" s="417"/>
    </row>
    <row r="31" spans="1:12" s="593" customFormat="1" ht="21" customHeight="1">
      <c r="A31" s="309"/>
      <c r="B31" s="669"/>
      <c r="C31" s="675"/>
      <c r="D31" s="670"/>
      <c r="E31" s="670"/>
      <c r="F31" s="670"/>
      <c r="G31" s="670"/>
      <c r="H31" s="670"/>
      <c r="I31" s="670"/>
      <c r="J31" s="670"/>
      <c r="K31" s="670"/>
    </row>
    <row r="32" spans="1:12" s="593" customFormat="1" ht="21" customHeight="1">
      <c r="A32" s="309" t="s">
        <v>256</v>
      </c>
      <c r="B32" s="670"/>
      <c r="C32" s="675" t="s">
        <v>624</v>
      </c>
      <c r="D32" s="675"/>
      <c r="E32" s="681" t="str">
        <f>'入力表(工事・業務）'!E14</f>
        <v>令和８年6月30日</v>
      </c>
      <c r="F32" s="681"/>
      <c r="G32" s="681"/>
      <c r="H32" s="681"/>
      <c r="I32" s="670"/>
      <c r="J32" s="670"/>
      <c r="K32" s="670"/>
    </row>
    <row r="33" spans="1:11" s="593" customFormat="1" ht="21" customHeight="1">
      <c r="A33" s="309"/>
      <c r="B33" s="671"/>
      <c r="C33" s="676"/>
      <c r="D33" s="671"/>
      <c r="E33" s="671"/>
      <c r="F33" s="671"/>
      <c r="G33" s="671"/>
      <c r="H33" s="671"/>
      <c r="I33" s="671"/>
      <c r="J33" s="671"/>
      <c r="K33" s="671"/>
    </row>
    <row r="34" spans="1:11" s="593" customFormat="1" ht="21" customHeight="1">
      <c r="A34" s="309" t="s">
        <v>153</v>
      </c>
      <c r="B34" s="672"/>
      <c r="C34" s="1225" t="s">
        <v>385</v>
      </c>
      <c r="D34" s="1225"/>
      <c r="E34" s="672"/>
      <c r="F34" s="672"/>
      <c r="G34" s="672"/>
      <c r="H34" s="672"/>
      <c r="I34" s="672"/>
      <c r="J34" s="672"/>
      <c r="K34" s="672"/>
    </row>
    <row r="35" spans="1:11" s="593" customFormat="1" ht="14.25">
      <c r="A35" s="665"/>
      <c r="B35" s="416"/>
      <c r="C35" s="678"/>
      <c r="D35" s="678"/>
      <c r="E35" s="678"/>
      <c r="F35" s="678"/>
      <c r="G35" s="678"/>
      <c r="H35" s="678"/>
      <c r="I35" s="678"/>
      <c r="J35" s="678"/>
      <c r="K35" s="678"/>
    </row>
    <row r="36" spans="1:11" s="662" customFormat="1" ht="15" customHeight="1">
      <c r="A36" s="666"/>
      <c r="B36" s="673"/>
      <c r="C36" s="678"/>
      <c r="D36" s="678"/>
      <c r="E36" s="678"/>
      <c r="F36" s="678"/>
      <c r="G36" s="678"/>
      <c r="H36" s="678"/>
      <c r="I36" s="678"/>
      <c r="J36" s="678"/>
      <c r="K36" s="678"/>
    </row>
    <row r="37" spans="1:11" s="662" customFormat="1" ht="18" customHeight="1">
      <c r="A37" s="666"/>
      <c r="B37" s="674"/>
      <c r="C37" s="678"/>
      <c r="D37" s="678"/>
      <c r="E37" s="678"/>
      <c r="F37" s="678"/>
      <c r="G37" s="678"/>
      <c r="H37" s="678"/>
      <c r="I37" s="678"/>
      <c r="J37" s="678"/>
      <c r="K37" s="678"/>
    </row>
    <row r="38" spans="1:11" s="662" customFormat="1" ht="18" customHeight="1">
      <c r="A38" s="666"/>
      <c r="B38" s="674"/>
      <c r="C38" s="678"/>
      <c r="D38" s="678"/>
      <c r="E38" s="678"/>
      <c r="F38" s="678"/>
      <c r="G38" s="678"/>
      <c r="H38" s="678"/>
      <c r="I38" s="678"/>
      <c r="J38" s="678"/>
      <c r="K38" s="678"/>
    </row>
    <row r="39" spans="1:11" s="662" customFormat="1" ht="18" customHeight="1">
      <c r="A39" s="666"/>
      <c r="B39" s="674"/>
      <c r="C39" s="678"/>
      <c r="D39" s="678"/>
      <c r="E39" s="678"/>
      <c r="F39" s="678"/>
      <c r="G39" s="678"/>
      <c r="H39" s="678"/>
      <c r="I39" s="678"/>
      <c r="J39" s="678"/>
      <c r="K39" s="678"/>
    </row>
    <row r="40" spans="1:11" s="662" customFormat="1" ht="18" customHeight="1">
      <c r="A40" s="666"/>
      <c r="B40" s="674"/>
      <c r="C40" s="678"/>
      <c r="D40" s="678"/>
      <c r="E40" s="678"/>
      <c r="F40" s="678"/>
      <c r="G40" s="678"/>
      <c r="H40" s="678"/>
      <c r="I40" s="678"/>
      <c r="J40" s="678"/>
      <c r="K40" s="678"/>
    </row>
  </sheetData>
  <mergeCells count="30">
    <mergeCell ref="H1:K1"/>
    <mergeCell ref="A3:B3"/>
    <mergeCell ref="C3:D3"/>
    <mergeCell ref="G6:I6"/>
    <mergeCell ref="G7:I7"/>
    <mergeCell ref="G8:I8"/>
    <mergeCell ref="A11:K11"/>
    <mergeCell ref="A14:K14"/>
    <mergeCell ref="E20:J20"/>
    <mergeCell ref="E21:J21"/>
    <mergeCell ref="F22:J22"/>
    <mergeCell ref="G23:H23"/>
    <mergeCell ref="I23:J23"/>
    <mergeCell ref="E25:H25"/>
    <mergeCell ref="F27:H27"/>
    <mergeCell ref="B28:C28"/>
    <mergeCell ref="F28:H28"/>
    <mergeCell ref="I28:K28"/>
    <mergeCell ref="B29:C29"/>
    <mergeCell ref="D29:E29"/>
    <mergeCell ref="F29:H29"/>
    <mergeCell ref="I29:K29"/>
    <mergeCell ref="C30:D30"/>
    <mergeCell ref="E30:H30"/>
    <mergeCell ref="C32:D32"/>
    <mergeCell ref="E32:H32"/>
    <mergeCell ref="C34:D34"/>
    <mergeCell ref="J6:J8"/>
    <mergeCell ref="A16:K17"/>
    <mergeCell ref="C35:K40"/>
  </mergeCells>
  <phoneticPr fontId="5" type="Hiragana"/>
  <hyperlinks>
    <hyperlink ref="N5" location="'入力表(工事・業務）'!A1"/>
  </hyperlinks>
  <pageMargins left="0.74791666666666701" right="0.74791666666666701" top="0.98402777777777795" bottom="0.98402777777777795" header="0.51180555555555596" footer="0.511811023622047"/>
  <pageSetup paperSize="9" fitToWidth="1" fitToHeight="1" orientation="portrait" usePrinterDefaults="1" horizontalDpi="300" verticalDpi="300" r:id="rId1"/>
  <headerFooter>
    <oddHeader>&amp;L様式第26号（第25条関係）</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sheetPr>
    <tabColor rgb="FF3366FF"/>
  </sheetPr>
  <dimension ref="A1:N26"/>
  <sheetViews>
    <sheetView view="pageBreakPreview" zoomScale="110" zoomScaleSheetLayoutView="110" workbookViewId="0">
      <selection activeCell="J9" sqref="J9"/>
    </sheetView>
  </sheetViews>
  <sheetFormatPr defaultColWidth="9.00390625" defaultRowHeight="13.5"/>
  <cols>
    <col min="1" max="1" width="7.37890625" style="592" customWidth="1"/>
    <col min="2" max="2" width="2.25" style="592" customWidth="1"/>
    <col min="3" max="3" width="15.8671875" style="592" customWidth="1"/>
    <col min="4" max="4" width="3" style="592" customWidth="1"/>
    <col min="5" max="5" width="14.62890625" style="592" customWidth="1"/>
    <col min="6" max="7" width="9" style="592" customWidth="1"/>
    <col min="8" max="8" width="9.5" style="592" customWidth="1"/>
    <col min="9" max="9" width="9" style="592" customWidth="1"/>
    <col min="10" max="10" width="4.2578125" style="592" customWidth="1"/>
    <col min="11" max="11" width="2.75" style="592" customWidth="1"/>
    <col min="12" max="12" width="3.5" style="592" customWidth="1"/>
    <col min="13" max="16384" width="9" style="592" customWidth="1"/>
  </cols>
  <sheetData>
    <row r="1" spans="1:14">
      <c r="A1" s="128"/>
      <c r="B1" s="128"/>
      <c r="C1" s="128"/>
      <c r="D1" s="128"/>
      <c r="E1" s="128"/>
      <c r="F1" s="128"/>
      <c r="G1" s="606"/>
      <c r="H1" s="1209">
        <f ca="1">NOW()</f>
        <v>45755.636255185185</v>
      </c>
      <c r="I1" s="1209"/>
      <c r="J1" s="1209"/>
      <c r="K1" s="1209"/>
    </row>
    <row r="2" spans="1:14" ht="62.25" customHeight="1">
      <c r="A2" s="595" t="s">
        <v>625</v>
      </c>
      <c r="B2" s="595"/>
      <c r="C2" s="595"/>
      <c r="D2" s="595"/>
      <c r="E2" s="595"/>
      <c r="F2" s="595"/>
      <c r="G2" s="595"/>
      <c r="H2" s="595"/>
      <c r="I2" s="595"/>
      <c r="J2" s="595"/>
      <c r="K2" s="595"/>
    </row>
    <row r="3" spans="1:14" ht="17.25">
      <c r="A3" s="303" t="str">
        <f>'入力表(工事・業務）'!J4</f>
        <v>魚津市長</v>
      </c>
      <c r="B3" s="303"/>
      <c r="C3" s="126" t="str">
        <f>'入力表(工事・業務）'!J5</f>
        <v>村椿　　晃</v>
      </c>
      <c r="D3" s="126"/>
      <c r="E3" s="127" t="s">
        <v>475</v>
      </c>
      <c r="F3" s="302"/>
      <c r="G3" s="302"/>
      <c r="H3" s="302"/>
      <c r="I3" s="302"/>
      <c r="J3" s="302"/>
      <c r="K3" s="338"/>
    </row>
    <row r="4" spans="1:14">
      <c r="A4" s="302"/>
      <c r="B4" s="302"/>
      <c r="C4" s="302"/>
      <c r="D4" s="302"/>
      <c r="E4" s="302"/>
      <c r="F4" s="302"/>
      <c r="G4" s="302"/>
      <c r="H4" s="302"/>
      <c r="I4" s="302"/>
      <c r="J4" s="302"/>
      <c r="K4" s="338"/>
      <c r="N4" s="448" t="s">
        <v>198</v>
      </c>
    </row>
    <row r="5" spans="1:14" ht="27.75" customHeight="1">
      <c r="A5" s="302"/>
      <c r="B5" s="302"/>
      <c r="C5" s="302"/>
      <c r="D5" s="302"/>
      <c r="E5" s="302"/>
      <c r="F5" s="302"/>
      <c r="G5" s="302"/>
      <c r="H5" s="302"/>
      <c r="I5" s="302"/>
      <c r="J5" s="302"/>
      <c r="K5" s="338"/>
    </row>
    <row r="6" spans="1:14" ht="15" customHeight="1">
      <c r="A6" s="302"/>
      <c r="B6" s="302"/>
      <c r="C6" s="302"/>
      <c r="D6" s="302"/>
      <c r="E6" s="330" t="s">
        <v>88</v>
      </c>
      <c r="F6" s="127" t="s">
        <v>39</v>
      </c>
      <c r="G6" s="334" t="str">
        <f>'入力表(工事・業務）'!J7</f>
        <v>魚津市○○町○番○号</v>
      </c>
      <c r="H6" s="334"/>
      <c r="I6" s="334"/>
      <c r="J6" s="337"/>
      <c r="K6" s="338"/>
    </row>
    <row r="7" spans="1:14" ht="14.25">
      <c r="A7" s="302"/>
      <c r="B7" s="302"/>
      <c r="C7" s="302"/>
      <c r="D7" s="302"/>
      <c r="E7" s="127"/>
      <c r="F7" s="127"/>
      <c r="G7" s="334" t="str">
        <f>'入力表(工事・業務）'!J8</f>
        <v>株式会社　○○組</v>
      </c>
      <c r="H7" s="334"/>
      <c r="I7" s="334"/>
      <c r="J7" s="337"/>
      <c r="K7" s="338"/>
    </row>
    <row r="8" spans="1:14" ht="14.25">
      <c r="A8" s="302"/>
      <c r="B8" s="302"/>
      <c r="C8" s="302"/>
      <c r="D8" s="302"/>
      <c r="E8" s="127"/>
      <c r="F8" s="127" t="s">
        <v>67</v>
      </c>
      <c r="G8" s="334" t="str">
        <f>'入力表(工事・業務）'!J9</f>
        <v>代表取締役　○○○○</v>
      </c>
      <c r="H8" s="334"/>
      <c r="I8" s="334"/>
      <c r="J8" s="337"/>
      <c r="K8" s="338"/>
    </row>
    <row r="9" spans="1:14" ht="14.25" customHeight="1">
      <c r="A9" s="302"/>
      <c r="B9" s="302"/>
      <c r="C9" s="302"/>
      <c r="D9" s="302"/>
      <c r="E9" s="302"/>
      <c r="F9" s="302"/>
      <c r="G9" s="302"/>
      <c r="H9" s="302"/>
      <c r="I9" s="302"/>
      <c r="J9" s="302"/>
      <c r="K9" s="338"/>
    </row>
    <row r="10" spans="1:14" ht="18.75" customHeight="1">
      <c r="A10" s="596" t="s">
        <v>119</v>
      </c>
      <c r="B10" s="596"/>
      <c r="C10" s="601" t="str">
        <f>'入力表(工事・業務）'!E6:E6</f>
        <v>魚津市庁舎整備事業</v>
      </c>
      <c r="D10" s="601"/>
      <c r="E10" s="601"/>
      <c r="F10" s="601"/>
      <c r="G10" s="601"/>
      <c r="H10" s="601"/>
      <c r="I10" s="601"/>
      <c r="J10" s="601"/>
      <c r="K10" s="601"/>
    </row>
    <row r="11" spans="1:14" s="593" customFormat="1" ht="18.75" customHeight="1">
      <c r="A11" s="596"/>
      <c r="B11" s="596"/>
      <c r="C11" s="602" t="str">
        <f>'入力表(工事・業務）'!E7:E7</f>
        <v>○○○○○○○○工事</v>
      </c>
      <c r="D11" s="602"/>
      <c r="E11" s="602"/>
      <c r="F11" s="602"/>
      <c r="G11" s="602"/>
      <c r="H11" s="602"/>
      <c r="I11" s="602"/>
      <c r="J11" s="602"/>
      <c r="K11" s="602"/>
    </row>
    <row r="12" spans="1:14" s="593" customFormat="1" ht="33.75" customHeight="1">
      <c r="A12" s="597" t="s">
        <v>97</v>
      </c>
      <c r="B12" s="597"/>
      <c r="C12" s="603" t="str">
        <f>'入力表(工事・業務）'!E12:E12</f>
        <v>令和７年６月２日</v>
      </c>
      <c r="D12" s="603"/>
      <c r="E12" s="603"/>
      <c r="F12" s="605" t="s">
        <v>204</v>
      </c>
      <c r="G12" s="607" t="str">
        <f>IF('入力表(工事・業務）'!E14="",'入力表(工事・業務）'!E13,'入力表(工事・業務）'!E14)</f>
        <v>令和８年6月30日</v>
      </c>
      <c r="H12" s="607"/>
      <c r="I12" s="607"/>
      <c r="J12" s="608" t="s">
        <v>207</v>
      </c>
      <c r="K12" s="608"/>
    </row>
    <row r="13" spans="1:14" s="593" customFormat="1" ht="56.25" customHeight="1">
      <c r="A13" s="597" t="s">
        <v>468</v>
      </c>
      <c r="B13" s="597"/>
      <c r="C13" s="604" t="s">
        <v>43</v>
      </c>
      <c r="D13" s="604"/>
      <c r="E13" s="604"/>
      <c r="F13" s="597" t="s">
        <v>482</v>
      </c>
      <c r="G13" s="597"/>
      <c r="H13" s="597"/>
      <c r="I13" s="597" t="s">
        <v>483</v>
      </c>
      <c r="J13" s="597"/>
      <c r="K13" s="597"/>
    </row>
    <row r="14" spans="1:14" s="593" customFormat="1" ht="31.5" customHeight="1">
      <c r="A14" s="598">
        <v>4</v>
      </c>
      <c r="B14" s="598"/>
      <c r="C14" s="597"/>
      <c r="D14" s="597"/>
      <c r="E14" s="597"/>
      <c r="F14" s="597"/>
      <c r="G14" s="597"/>
      <c r="H14" s="597"/>
      <c r="I14" s="597"/>
      <c r="J14" s="597"/>
      <c r="K14" s="597"/>
    </row>
    <row r="15" spans="1:14" s="593" customFormat="1" ht="31.5" customHeight="1">
      <c r="A15" s="598">
        <v>5</v>
      </c>
      <c r="B15" s="598"/>
      <c r="C15" s="597"/>
      <c r="D15" s="597"/>
      <c r="E15" s="597"/>
      <c r="F15" s="597"/>
      <c r="G15" s="597"/>
      <c r="H15" s="597"/>
      <c r="I15" s="597"/>
      <c r="J15" s="597"/>
      <c r="K15" s="597"/>
    </row>
    <row r="16" spans="1:14" s="593" customFormat="1" ht="31.5" customHeight="1">
      <c r="A16" s="598">
        <v>6</v>
      </c>
      <c r="B16" s="598"/>
      <c r="C16" s="597"/>
      <c r="D16" s="597"/>
      <c r="E16" s="597"/>
      <c r="F16" s="597"/>
      <c r="G16" s="597"/>
      <c r="H16" s="597"/>
      <c r="I16" s="597"/>
      <c r="J16" s="597"/>
      <c r="K16" s="597"/>
    </row>
    <row r="17" spans="1:12" s="593" customFormat="1" ht="31.5" customHeight="1">
      <c r="A17" s="598">
        <v>7</v>
      </c>
      <c r="B17" s="598"/>
      <c r="C17" s="597"/>
      <c r="D17" s="597"/>
      <c r="E17" s="597"/>
      <c r="F17" s="597"/>
      <c r="G17" s="597"/>
      <c r="H17" s="597"/>
      <c r="I17" s="597"/>
      <c r="J17" s="597"/>
      <c r="K17" s="597"/>
      <c r="L17" s="123"/>
    </row>
    <row r="18" spans="1:12" s="593" customFormat="1" ht="31.5" customHeight="1">
      <c r="A18" s="598">
        <v>8</v>
      </c>
      <c r="B18" s="598"/>
      <c r="C18" s="597"/>
      <c r="D18" s="597"/>
      <c r="E18" s="597"/>
      <c r="F18" s="597"/>
      <c r="G18" s="597"/>
      <c r="H18" s="597"/>
      <c r="I18" s="597"/>
      <c r="J18" s="597"/>
      <c r="K18" s="597"/>
      <c r="L18" s="123"/>
    </row>
    <row r="19" spans="1:12" s="593" customFormat="1" ht="31.5" customHeight="1">
      <c r="A19" s="598">
        <v>9</v>
      </c>
      <c r="B19" s="598"/>
      <c r="C19" s="597"/>
      <c r="D19" s="597"/>
      <c r="E19" s="597"/>
      <c r="F19" s="597"/>
      <c r="G19" s="597"/>
      <c r="H19" s="597"/>
      <c r="I19" s="597"/>
      <c r="J19" s="597"/>
      <c r="K19" s="597"/>
      <c r="L19" s="123"/>
    </row>
    <row r="20" spans="1:12" s="593" customFormat="1" ht="31.5" customHeight="1">
      <c r="A20" s="598">
        <v>10</v>
      </c>
      <c r="B20" s="598"/>
      <c r="C20" s="597"/>
      <c r="D20" s="597"/>
      <c r="E20" s="597"/>
      <c r="F20" s="597"/>
      <c r="G20" s="597"/>
      <c r="H20" s="597"/>
      <c r="I20" s="597"/>
      <c r="J20" s="597"/>
      <c r="K20" s="597"/>
      <c r="L20" s="123"/>
    </row>
    <row r="21" spans="1:12" s="593" customFormat="1" ht="31.5" customHeight="1">
      <c r="A21" s="598">
        <v>11</v>
      </c>
      <c r="B21" s="598"/>
      <c r="C21" s="597"/>
      <c r="D21" s="597"/>
      <c r="E21" s="597"/>
      <c r="F21" s="597"/>
      <c r="G21" s="597"/>
      <c r="H21" s="597"/>
      <c r="I21" s="597"/>
      <c r="J21" s="597"/>
      <c r="K21" s="597"/>
      <c r="L21" s="123"/>
    </row>
    <row r="22" spans="1:12" s="593" customFormat="1" ht="31.5" customHeight="1">
      <c r="A22" s="598">
        <v>12</v>
      </c>
      <c r="B22" s="598"/>
      <c r="C22" s="597"/>
      <c r="D22" s="597"/>
      <c r="E22" s="597"/>
      <c r="F22" s="597"/>
      <c r="G22" s="597"/>
      <c r="H22" s="597"/>
      <c r="I22" s="597"/>
      <c r="J22" s="597"/>
      <c r="K22" s="597"/>
      <c r="L22" s="123"/>
    </row>
    <row r="23" spans="1:12" s="593" customFormat="1" ht="31.5" customHeight="1">
      <c r="A23" s="599">
        <v>1</v>
      </c>
      <c r="B23" s="599"/>
      <c r="C23" s="597"/>
      <c r="D23" s="597"/>
      <c r="E23" s="597"/>
      <c r="F23" s="597"/>
      <c r="G23" s="597"/>
      <c r="H23" s="597"/>
      <c r="I23" s="597"/>
      <c r="J23" s="597"/>
      <c r="K23" s="597"/>
    </row>
    <row r="24" spans="1:12" s="594" customFormat="1" ht="31.5" customHeight="1">
      <c r="A24" s="599">
        <v>2</v>
      </c>
      <c r="B24" s="599"/>
      <c r="C24" s="597"/>
      <c r="D24" s="597"/>
      <c r="E24" s="597"/>
      <c r="F24" s="597"/>
      <c r="G24" s="597"/>
      <c r="H24" s="597"/>
      <c r="I24" s="597"/>
      <c r="J24" s="597"/>
      <c r="K24" s="597"/>
    </row>
    <row r="25" spans="1:12" s="593" customFormat="1" ht="31.5" customHeight="1">
      <c r="A25" s="599">
        <v>3</v>
      </c>
      <c r="B25" s="599"/>
      <c r="C25" s="597"/>
      <c r="D25" s="597"/>
      <c r="E25" s="597"/>
      <c r="F25" s="597"/>
      <c r="G25" s="597"/>
      <c r="H25" s="597"/>
      <c r="I25" s="597"/>
      <c r="J25" s="597"/>
      <c r="K25" s="597"/>
    </row>
    <row r="26" spans="1:12" s="593" customFormat="1" ht="74.25" customHeight="1">
      <c r="A26" s="600" t="s">
        <v>485</v>
      </c>
      <c r="B26" s="600"/>
      <c r="C26" s="600"/>
      <c r="D26" s="600"/>
      <c r="E26" s="600"/>
      <c r="F26" s="600"/>
      <c r="G26" s="600"/>
      <c r="H26" s="600"/>
      <c r="I26" s="600"/>
      <c r="J26" s="600"/>
      <c r="K26" s="600"/>
    </row>
  </sheetData>
  <mergeCells count="68">
    <mergeCell ref="H1:K1"/>
    <mergeCell ref="A2:K2"/>
    <mergeCell ref="A3:B3"/>
    <mergeCell ref="C3:D3"/>
    <mergeCell ref="G6:I6"/>
    <mergeCell ref="G7:I7"/>
    <mergeCell ref="G8:I8"/>
    <mergeCell ref="C10:K10"/>
    <mergeCell ref="C11:K11"/>
    <mergeCell ref="A12:B12"/>
    <mergeCell ref="C12:E12"/>
    <mergeCell ref="G12:I12"/>
    <mergeCell ref="J12:K12"/>
    <mergeCell ref="A13:B13"/>
    <mergeCell ref="C13:E13"/>
    <mergeCell ref="F13:H13"/>
    <mergeCell ref="I13:K13"/>
    <mergeCell ref="A14:B14"/>
    <mergeCell ref="C14:E14"/>
    <mergeCell ref="F14:H14"/>
    <mergeCell ref="I14:K14"/>
    <mergeCell ref="A15:B15"/>
    <mergeCell ref="C15:E15"/>
    <mergeCell ref="F15:H15"/>
    <mergeCell ref="I15:K15"/>
    <mergeCell ref="A16:B16"/>
    <mergeCell ref="C16:E16"/>
    <mergeCell ref="F16:H16"/>
    <mergeCell ref="I16:K16"/>
    <mergeCell ref="A17:B17"/>
    <mergeCell ref="C17:E17"/>
    <mergeCell ref="F17:H17"/>
    <mergeCell ref="I17:K17"/>
    <mergeCell ref="A18:B18"/>
    <mergeCell ref="C18:E18"/>
    <mergeCell ref="F18:H18"/>
    <mergeCell ref="I18:K18"/>
    <mergeCell ref="A19:B19"/>
    <mergeCell ref="C19:E19"/>
    <mergeCell ref="F19:H19"/>
    <mergeCell ref="I19:K19"/>
    <mergeCell ref="A20:B20"/>
    <mergeCell ref="C20:E20"/>
    <mergeCell ref="F20:H20"/>
    <mergeCell ref="I20:K20"/>
    <mergeCell ref="A21:B21"/>
    <mergeCell ref="C21:E21"/>
    <mergeCell ref="F21:H21"/>
    <mergeCell ref="I21:K21"/>
    <mergeCell ref="A22:B22"/>
    <mergeCell ref="C22:E22"/>
    <mergeCell ref="F22:H22"/>
    <mergeCell ref="I22:K22"/>
    <mergeCell ref="A23:B23"/>
    <mergeCell ref="C23:E23"/>
    <mergeCell ref="F23:H23"/>
    <mergeCell ref="I23:K23"/>
    <mergeCell ref="A24:B24"/>
    <mergeCell ref="C24:E24"/>
    <mergeCell ref="F24:H24"/>
    <mergeCell ref="I24:K24"/>
    <mergeCell ref="A25:B25"/>
    <mergeCell ref="C25:E25"/>
    <mergeCell ref="F25:H25"/>
    <mergeCell ref="I25:K25"/>
    <mergeCell ref="A26:K26"/>
    <mergeCell ref="J6:J8"/>
    <mergeCell ref="A10:B11"/>
  </mergeCells>
  <phoneticPr fontId="5" type="Hiragana"/>
  <hyperlinks>
    <hyperlink ref="N4" location="'入力表(工事・業務）'!A1"/>
  </hyperlinks>
  <printOptions horizontalCentered="1"/>
  <pageMargins left="0.78749999999999998" right="0.78749999999999998" top="0.98402777777777795" bottom="0.78749999999999998" header="0.511811023622047" footer="0.511811023622047"/>
  <pageSetup paperSize="9" fitToWidth="1" fitToHeight="1" orientation="portrait" usePrinterDefaults="1" horizontalDpi="300"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sheetPr>
    <tabColor rgb="FF3366FF"/>
  </sheetPr>
  <dimension ref="A1:V97"/>
  <sheetViews>
    <sheetView view="pageBreakPreview" zoomScale="110" zoomScaleSheetLayoutView="110" workbookViewId="0">
      <selection activeCell="R10" sqref="R10"/>
    </sheetView>
  </sheetViews>
  <sheetFormatPr defaultColWidth="9.00390625" defaultRowHeight="14.25"/>
  <cols>
    <col min="1" max="1" width="4.8671875" style="123" customWidth="1"/>
    <col min="2" max="2" width="3.12890625" style="123" customWidth="1"/>
    <col min="3" max="3" width="4.8671875" style="123" customWidth="1"/>
    <col min="4" max="4" width="7.12890625" style="123" customWidth="1"/>
    <col min="5" max="6" width="4.12890625" style="123" customWidth="1"/>
    <col min="7" max="7" width="13" style="123" customWidth="1"/>
    <col min="8" max="9" width="2.5" style="123" customWidth="1"/>
    <col min="10" max="11" width="4.8671875" style="123" customWidth="1"/>
    <col min="12" max="12" width="3.75" style="123" customWidth="1"/>
    <col min="13" max="13" width="8" style="123" customWidth="1"/>
    <col min="14" max="14" width="9.7578125" style="123" customWidth="1"/>
    <col min="15" max="16" width="4.8671875" style="123" customWidth="1"/>
    <col min="17" max="17" width="3.75" style="123" customWidth="1"/>
    <col min="18" max="18" width="6.2578125" style="123" customWidth="1"/>
    <col min="19" max="19" width="2.25" style="123" customWidth="1"/>
    <col min="20" max="23" width="4.8671875" style="123" customWidth="1"/>
    <col min="24" max="16384" width="9" style="123" customWidth="1"/>
  </cols>
  <sheetData>
    <row r="1" spans="1:22">
      <c r="A1" s="302" t="s">
        <v>152</v>
      </c>
      <c r="B1" s="302"/>
      <c r="C1" s="127"/>
      <c r="D1" s="127"/>
      <c r="E1" s="127"/>
      <c r="F1" s="127"/>
      <c r="G1" s="127"/>
      <c r="H1" s="127"/>
      <c r="I1" s="127"/>
      <c r="J1" s="127"/>
      <c r="K1" s="127"/>
      <c r="L1" s="127"/>
      <c r="M1" s="127"/>
      <c r="N1" s="127"/>
      <c r="O1" s="127"/>
      <c r="P1" s="127"/>
      <c r="Q1" s="127"/>
      <c r="R1" s="127"/>
      <c r="S1" s="127"/>
    </row>
    <row r="2" spans="1:22">
      <c r="A2" s="127"/>
      <c r="B2" s="127"/>
      <c r="C2" s="127"/>
      <c r="D2" s="127"/>
      <c r="E2" s="127"/>
      <c r="F2" s="127"/>
      <c r="G2" s="127"/>
      <c r="H2" s="127"/>
      <c r="I2" s="127"/>
      <c r="J2" s="127"/>
      <c r="K2" s="127"/>
      <c r="L2" s="127"/>
      <c r="M2" s="127"/>
      <c r="N2" s="127"/>
      <c r="O2" s="127"/>
      <c r="P2" s="127"/>
      <c r="Q2" s="127"/>
      <c r="R2" s="127"/>
      <c r="S2" s="127"/>
    </row>
    <row r="3" spans="1:22" ht="17.25">
      <c r="A3" s="125"/>
      <c r="B3" s="125"/>
      <c r="C3" s="125"/>
      <c r="D3" s="125"/>
      <c r="E3" s="125"/>
      <c r="F3" s="125"/>
      <c r="G3" s="125"/>
      <c r="H3" s="125"/>
      <c r="I3" s="125"/>
      <c r="J3" s="157"/>
      <c r="K3" s="161"/>
      <c r="L3" s="163"/>
      <c r="M3" s="163"/>
      <c r="N3" s="1233">
        <f ca="1">NOW()</f>
        <v>45755.636255185185</v>
      </c>
      <c r="O3" s="1233"/>
      <c r="P3" s="1233"/>
      <c r="Q3" s="1233"/>
      <c r="R3" s="1233"/>
      <c r="S3" s="1233"/>
    </row>
    <row r="4" spans="1:22" ht="17.25">
      <c r="A4" s="125"/>
      <c r="B4" s="125"/>
      <c r="C4" s="125"/>
      <c r="D4" s="125"/>
      <c r="E4" s="125"/>
      <c r="F4" s="125"/>
      <c r="G4" s="125"/>
      <c r="H4" s="125"/>
      <c r="I4" s="125"/>
      <c r="J4" s="125"/>
      <c r="K4" s="163"/>
      <c r="L4" s="163"/>
      <c r="M4" s="163"/>
      <c r="N4" s="163"/>
      <c r="O4" s="163"/>
      <c r="P4" s="163"/>
      <c r="Q4" s="163"/>
      <c r="R4" s="125"/>
      <c r="S4" s="125"/>
    </row>
    <row r="5" spans="1:22" ht="14.25" customHeight="1">
      <c r="A5" s="126" t="s">
        <v>227</v>
      </c>
      <c r="B5" s="126"/>
      <c r="C5" s="126"/>
      <c r="D5" s="709" t="str">
        <f>'入力表(工事・業務）'!J6</f>
        <v>魚津　一郎</v>
      </c>
      <c r="E5" s="709"/>
      <c r="F5" s="709"/>
      <c r="G5" s="132"/>
      <c r="H5" s="132"/>
      <c r="I5" s="125"/>
      <c r="J5" s="125"/>
      <c r="K5" s="125"/>
      <c r="L5" s="125"/>
      <c r="M5" s="125"/>
      <c r="N5" s="125"/>
      <c r="O5" s="125"/>
      <c r="P5" s="125"/>
      <c r="Q5" s="125"/>
      <c r="R5" s="125"/>
      <c r="S5" s="125"/>
    </row>
    <row r="6" spans="1:22" ht="18" customHeight="1">
      <c r="A6" s="126"/>
      <c r="B6" s="126"/>
      <c r="C6" s="126"/>
      <c r="D6" s="709"/>
      <c r="E6" s="709"/>
      <c r="F6" s="709"/>
      <c r="G6" s="326" t="s">
        <v>196</v>
      </c>
      <c r="H6" s="132"/>
      <c r="I6" s="125"/>
      <c r="J6" s="125"/>
      <c r="K6" s="125"/>
      <c r="L6" s="125"/>
      <c r="M6" s="125"/>
      <c r="N6" s="125"/>
      <c r="O6" s="125"/>
      <c r="P6" s="125"/>
      <c r="Q6" s="125"/>
      <c r="R6" s="125"/>
      <c r="S6" s="125"/>
    </row>
    <row r="7" spans="1:22" ht="17.25">
      <c r="A7" s="132"/>
      <c r="B7" s="132"/>
      <c r="C7" s="132"/>
      <c r="D7" s="132"/>
      <c r="E7" s="132"/>
      <c r="F7" s="132"/>
      <c r="G7" s="132"/>
      <c r="H7" s="132"/>
      <c r="I7" s="125"/>
      <c r="J7" s="125"/>
      <c r="K7" s="125"/>
      <c r="L7" s="125"/>
      <c r="M7" s="125"/>
      <c r="N7" s="125"/>
      <c r="O7" s="125"/>
      <c r="P7" s="125"/>
      <c r="Q7" s="125"/>
      <c r="R7" s="125"/>
      <c r="S7" s="125"/>
      <c r="V7" s="448" t="s">
        <v>198</v>
      </c>
    </row>
    <row r="8" spans="1:22" ht="17.25">
      <c r="A8" s="125"/>
      <c r="B8" s="125"/>
      <c r="C8" s="125"/>
      <c r="D8" s="125"/>
      <c r="E8" s="125"/>
      <c r="F8" s="125"/>
      <c r="G8" s="125"/>
      <c r="H8" s="125"/>
      <c r="I8" s="125"/>
      <c r="J8" s="125"/>
      <c r="K8" s="125"/>
      <c r="L8" s="125"/>
      <c r="M8" s="125"/>
      <c r="N8" s="159"/>
      <c r="O8" s="132"/>
      <c r="P8" s="132"/>
      <c r="Q8" s="125"/>
      <c r="R8" s="125"/>
      <c r="S8" s="125"/>
    </row>
    <row r="9" spans="1:22" ht="17.25">
      <c r="A9" s="125"/>
      <c r="B9" s="125"/>
      <c r="C9" s="125"/>
      <c r="D9" s="125"/>
      <c r="E9" s="125"/>
      <c r="F9" s="125"/>
      <c r="G9" s="125"/>
      <c r="H9" s="125"/>
      <c r="I9" s="132"/>
      <c r="J9" s="127"/>
      <c r="K9" s="126" t="s">
        <v>488</v>
      </c>
      <c r="L9" s="126"/>
      <c r="M9" s="126"/>
      <c r="N9" s="1234" t="str">
        <f>'入力表(工事・業務）'!J10</f>
        <v>北津　二郎</v>
      </c>
      <c r="O9" s="1234"/>
      <c r="P9" s="1234"/>
      <c r="Q9" s="1234"/>
      <c r="R9" s="1235"/>
      <c r="S9" s="125"/>
    </row>
    <row r="10" spans="1:22" ht="2.25" customHeight="1">
      <c r="A10" s="125"/>
      <c r="B10" s="125"/>
      <c r="C10" s="125"/>
      <c r="D10" s="125"/>
      <c r="E10" s="125"/>
      <c r="F10" s="125"/>
      <c r="G10" s="125"/>
      <c r="H10" s="125"/>
      <c r="I10" s="709"/>
      <c r="J10" s="709"/>
      <c r="K10" s="709"/>
      <c r="L10" s="709"/>
      <c r="M10" s="1232"/>
      <c r="N10" s="1232"/>
      <c r="O10" s="1232"/>
      <c r="P10" s="1232"/>
      <c r="Q10" s="1232"/>
      <c r="R10" s="1235"/>
      <c r="S10" s="125"/>
    </row>
    <row r="11" spans="1:22" ht="18.75" customHeight="1">
      <c r="A11" s="125"/>
      <c r="B11" s="125"/>
      <c r="C11" s="125"/>
      <c r="D11" s="125"/>
      <c r="E11" s="125"/>
      <c r="F11" s="125"/>
      <c r="G11" s="125"/>
      <c r="H11" s="125"/>
      <c r="I11" s="983"/>
      <c r="J11" s="983"/>
      <c r="K11" s="983"/>
      <c r="L11" s="983"/>
      <c r="M11" s="1231"/>
      <c r="N11" s="1231"/>
      <c r="O11" s="1231"/>
      <c r="P11" s="1231"/>
      <c r="Q11" s="1231"/>
      <c r="R11" s="1236"/>
      <c r="S11" s="125"/>
    </row>
    <row r="12" spans="1:22" ht="17.25">
      <c r="A12" s="125"/>
      <c r="B12" s="125"/>
      <c r="C12" s="125"/>
      <c r="D12" s="125"/>
      <c r="E12" s="125"/>
      <c r="F12" s="125"/>
      <c r="G12" s="125"/>
      <c r="H12" s="125"/>
      <c r="I12" s="159"/>
      <c r="J12" s="159"/>
      <c r="K12" s="159"/>
      <c r="L12" s="159"/>
      <c r="M12" s="125"/>
      <c r="N12" s="159"/>
      <c r="O12" s="132"/>
      <c r="P12" s="132"/>
      <c r="Q12" s="132"/>
      <c r="R12" s="125"/>
      <c r="S12" s="159"/>
    </row>
    <row r="13" spans="1:22" ht="17.25">
      <c r="A13" s="125"/>
      <c r="B13" s="125"/>
      <c r="C13" s="125"/>
      <c r="D13" s="125"/>
      <c r="E13" s="125"/>
      <c r="F13" s="125"/>
      <c r="G13" s="125"/>
      <c r="H13" s="125"/>
      <c r="I13" s="125"/>
      <c r="J13" s="159"/>
      <c r="K13" s="125"/>
      <c r="L13" s="125"/>
      <c r="M13" s="125"/>
      <c r="N13" s="159"/>
      <c r="O13" s="132"/>
      <c r="P13" s="132"/>
      <c r="Q13" s="132"/>
      <c r="R13" s="125"/>
      <c r="S13" s="125"/>
    </row>
    <row r="14" spans="1:22" ht="24">
      <c r="A14" s="980" t="s">
        <v>626</v>
      </c>
      <c r="B14" s="980"/>
      <c r="C14" s="980"/>
      <c r="D14" s="980"/>
      <c r="E14" s="980"/>
      <c r="F14" s="980"/>
      <c r="G14" s="980"/>
      <c r="H14" s="980"/>
      <c r="I14" s="980"/>
      <c r="J14" s="980"/>
      <c r="K14" s="980"/>
      <c r="L14" s="980"/>
      <c r="M14" s="980"/>
      <c r="N14" s="980"/>
      <c r="O14" s="980"/>
      <c r="P14" s="980"/>
      <c r="Q14" s="980"/>
      <c r="R14" s="980"/>
      <c r="S14" s="980"/>
      <c r="T14" s="724"/>
      <c r="U14" s="724"/>
    </row>
    <row r="15" spans="1:22" ht="17.25">
      <c r="A15" s="125"/>
      <c r="B15" s="125"/>
      <c r="C15" s="125"/>
      <c r="D15" s="125"/>
      <c r="E15" s="125"/>
      <c r="F15" s="125"/>
      <c r="G15" s="125"/>
      <c r="H15" s="125"/>
      <c r="I15" s="125"/>
      <c r="J15" s="125"/>
      <c r="K15" s="125"/>
      <c r="L15" s="125"/>
      <c r="M15" s="125"/>
      <c r="N15" s="125"/>
      <c r="O15" s="125"/>
      <c r="P15" s="125"/>
      <c r="Q15" s="125"/>
      <c r="R15" s="125"/>
      <c r="S15" s="125"/>
    </row>
    <row r="16" spans="1:22" ht="17.25">
      <c r="A16" s="125"/>
      <c r="B16" s="125"/>
      <c r="C16" s="125"/>
      <c r="D16" s="125"/>
      <c r="E16" s="125"/>
      <c r="F16" s="125"/>
      <c r="G16" s="125"/>
      <c r="H16" s="125"/>
      <c r="I16" s="125"/>
      <c r="J16" s="125"/>
      <c r="K16" s="125"/>
      <c r="L16" s="125"/>
      <c r="M16" s="125"/>
      <c r="N16" s="125"/>
      <c r="O16" s="125"/>
      <c r="P16" s="125"/>
      <c r="Q16" s="125"/>
      <c r="R16" s="125"/>
      <c r="S16" s="125"/>
    </row>
    <row r="17" spans="1:19" ht="17.25">
      <c r="A17" s="132"/>
      <c r="B17" s="1001" t="s">
        <v>163</v>
      </c>
      <c r="C17" s="1001"/>
      <c r="D17" s="1001"/>
      <c r="E17" s="1001"/>
      <c r="F17" s="1001"/>
      <c r="G17" s="1001"/>
      <c r="H17" s="1001"/>
      <c r="I17" s="132"/>
      <c r="J17" s="132"/>
      <c r="K17" s="132"/>
      <c r="L17" s="132"/>
      <c r="M17" s="132"/>
      <c r="N17" s="132"/>
      <c r="O17" s="132"/>
      <c r="P17" s="125"/>
      <c r="Q17" s="125"/>
      <c r="R17" s="125"/>
      <c r="S17" s="125"/>
    </row>
    <row r="18" spans="1:19" ht="17.25">
      <c r="A18" s="132"/>
      <c r="B18" s="132"/>
      <c r="C18" s="132"/>
      <c r="D18" s="132"/>
      <c r="E18" s="132"/>
      <c r="F18" s="132"/>
      <c r="G18" s="132"/>
      <c r="H18" s="132"/>
      <c r="I18" s="132"/>
      <c r="J18" s="132"/>
      <c r="K18" s="132"/>
      <c r="L18" s="132"/>
      <c r="M18" s="132"/>
      <c r="N18" s="132"/>
      <c r="O18" s="132"/>
      <c r="P18" s="125"/>
      <c r="Q18" s="125"/>
      <c r="R18" s="125"/>
      <c r="S18" s="125"/>
    </row>
    <row r="19" spans="1:19" ht="17.25">
      <c r="A19" s="132"/>
      <c r="B19" s="132"/>
      <c r="C19" s="132"/>
      <c r="D19" s="132"/>
      <c r="E19" s="132"/>
      <c r="F19" s="132"/>
      <c r="G19" s="132"/>
      <c r="H19" s="132"/>
      <c r="I19" s="132"/>
      <c r="J19" s="132"/>
      <c r="K19" s="132"/>
      <c r="L19" s="132"/>
      <c r="M19" s="132"/>
      <c r="N19" s="132"/>
      <c r="O19" s="132"/>
      <c r="P19" s="125"/>
      <c r="Q19" s="125"/>
      <c r="R19" s="125"/>
      <c r="S19" s="125"/>
    </row>
    <row r="20" spans="1:19" ht="7.5" customHeight="1">
      <c r="A20" s="132"/>
      <c r="B20" s="132"/>
      <c r="C20" s="132"/>
      <c r="D20" s="132"/>
      <c r="E20" s="132"/>
      <c r="F20" s="132"/>
      <c r="G20" s="132"/>
      <c r="H20" s="132"/>
      <c r="I20" s="132"/>
      <c r="J20" s="132"/>
      <c r="K20" s="132"/>
      <c r="L20" s="132"/>
      <c r="M20" s="132"/>
      <c r="N20" s="132"/>
      <c r="O20" s="132"/>
      <c r="P20" s="125"/>
      <c r="Q20" s="125"/>
      <c r="R20" s="125"/>
      <c r="S20" s="125"/>
    </row>
    <row r="21" spans="1:19" ht="24" customHeight="1">
      <c r="A21" s="125"/>
      <c r="B21" s="125"/>
      <c r="C21" s="125"/>
      <c r="D21" s="125"/>
      <c r="E21" s="125"/>
      <c r="F21" s="125"/>
      <c r="G21" s="148"/>
      <c r="H21" s="148"/>
      <c r="I21" s="148"/>
      <c r="J21" s="148" t="s">
        <v>200</v>
      </c>
      <c r="K21" s="148"/>
      <c r="L21" s="132"/>
      <c r="M21" s="132"/>
      <c r="N21" s="125"/>
      <c r="O21" s="125"/>
      <c r="P21" s="125"/>
      <c r="Q21" s="125"/>
      <c r="R21" s="125"/>
      <c r="S21" s="125"/>
    </row>
    <row r="22" spans="1:19" ht="17.25">
      <c r="A22" s="125"/>
      <c r="B22" s="125"/>
      <c r="C22" s="125"/>
      <c r="D22" s="125"/>
      <c r="E22" s="125"/>
      <c r="F22" s="148"/>
      <c r="G22" s="148"/>
      <c r="H22" s="148"/>
      <c r="I22" s="148"/>
      <c r="J22" s="148"/>
      <c r="K22" s="148"/>
      <c r="L22" s="125"/>
      <c r="M22" s="125"/>
      <c r="N22" s="125"/>
      <c r="O22" s="125"/>
      <c r="P22" s="125"/>
      <c r="Q22" s="125"/>
      <c r="R22" s="125"/>
      <c r="S22" s="125"/>
    </row>
    <row r="23" spans="1:19" ht="7.5" customHeight="1">
      <c r="A23" s="125"/>
      <c r="B23" s="125"/>
      <c r="C23" s="125"/>
      <c r="D23" s="125"/>
      <c r="E23" s="125"/>
      <c r="F23" s="148"/>
      <c r="G23" s="148"/>
      <c r="H23" s="148"/>
      <c r="I23" s="148"/>
      <c r="J23" s="148"/>
      <c r="K23" s="148"/>
      <c r="L23" s="125"/>
      <c r="M23" s="125"/>
      <c r="N23" s="125"/>
      <c r="O23" s="125"/>
      <c r="P23" s="125"/>
      <c r="Q23" s="125"/>
      <c r="R23" s="125"/>
      <c r="S23" s="125"/>
    </row>
    <row r="24" spans="1:19" ht="7.5" customHeight="1">
      <c r="A24" s="125"/>
      <c r="B24" s="125"/>
      <c r="C24" s="125"/>
      <c r="D24" s="125"/>
      <c r="E24" s="125"/>
      <c r="F24" s="148"/>
      <c r="G24" s="148"/>
      <c r="H24" s="148"/>
      <c r="I24" s="148"/>
      <c r="J24" s="148"/>
      <c r="K24" s="148"/>
      <c r="L24" s="125"/>
      <c r="M24" s="125"/>
      <c r="N24" s="125"/>
      <c r="O24" s="125"/>
      <c r="P24" s="125"/>
      <c r="Q24" s="125"/>
      <c r="R24" s="125"/>
      <c r="S24" s="125"/>
    </row>
    <row r="25" spans="1:19" ht="17.25">
      <c r="A25" s="125"/>
      <c r="B25" s="125"/>
      <c r="C25" s="125"/>
      <c r="D25" s="125"/>
      <c r="E25" s="125"/>
      <c r="F25" s="125"/>
      <c r="G25" s="171" t="str">
        <f>'入力表(工事・業務）'!E6</f>
        <v>魚津市庁舎整備事業</v>
      </c>
      <c r="H25" s="171"/>
      <c r="I25" s="171"/>
      <c r="J25" s="171"/>
      <c r="K25" s="171"/>
      <c r="L25" s="171"/>
      <c r="M25" s="171"/>
      <c r="N25" s="171"/>
      <c r="O25" s="171"/>
      <c r="P25" s="125"/>
      <c r="Q25" s="125"/>
      <c r="R25" s="125"/>
      <c r="S25" s="125"/>
    </row>
    <row r="26" spans="1:19" ht="17.25">
      <c r="A26" s="125">
        <v>1</v>
      </c>
      <c r="B26" s="703"/>
      <c r="C26" s="712" t="s">
        <v>526</v>
      </c>
      <c r="D26" s="712"/>
      <c r="E26" s="712"/>
      <c r="F26" s="125"/>
      <c r="G26" s="171" t="str">
        <f>'入力表(工事・業務）'!E7</f>
        <v>○○○○○○○○工事</v>
      </c>
      <c r="H26" s="171"/>
      <c r="I26" s="171"/>
      <c r="J26" s="171"/>
      <c r="K26" s="171"/>
      <c r="L26" s="171"/>
      <c r="M26" s="171"/>
      <c r="N26" s="171"/>
      <c r="O26" s="171"/>
      <c r="P26" s="125"/>
      <c r="Q26" s="125"/>
      <c r="R26" s="125"/>
      <c r="S26" s="125"/>
    </row>
    <row r="27" spans="1:19" ht="20.25" customHeight="1">
      <c r="A27" s="125"/>
      <c r="B27" s="125"/>
      <c r="C27" s="703"/>
      <c r="D27" s="703"/>
      <c r="E27" s="703"/>
      <c r="F27" s="125"/>
      <c r="G27" s="125"/>
      <c r="H27" s="125"/>
      <c r="I27" s="125"/>
      <c r="J27" s="125"/>
      <c r="K27" s="125"/>
      <c r="L27" s="125"/>
      <c r="M27" s="125"/>
      <c r="N27" s="125"/>
      <c r="O27" s="125"/>
      <c r="P27" s="125"/>
      <c r="Q27" s="125"/>
      <c r="R27" s="125"/>
      <c r="S27" s="125"/>
    </row>
    <row r="28" spans="1:19" ht="18" customHeight="1">
      <c r="A28" s="125">
        <v>2</v>
      </c>
      <c r="B28" s="125"/>
      <c r="C28" s="712" t="s">
        <v>505</v>
      </c>
      <c r="D28" s="712"/>
      <c r="E28" s="712"/>
      <c r="F28" s="125"/>
      <c r="G28" s="125" t="s">
        <v>201</v>
      </c>
      <c r="H28" s="126" t="str">
        <f>'入力表(工事・業務）'!E8</f>
        <v>○○○○○</v>
      </c>
      <c r="I28" s="126"/>
      <c r="J28" s="126"/>
      <c r="K28" s="126"/>
      <c r="L28" s="126"/>
      <c r="M28" s="126"/>
      <c r="N28" s="125" t="s">
        <v>202</v>
      </c>
      <c r="O28" s="125"/>
      <c r="P28" s="125"/>
      <c r="Q28" s="125"/>
      <c r="R28" s="125"/>
      <c r="S28" s="125"/>
    </row>
    <row r="29" spans="1:19" ht="17.25">
      <c r="A29" s="125"/>
      <c r="B29" s="125"/>
      <c r="C29" s="703"/>
      <c r="D29" s="703"/>
      <c r="E29" s="703"/>
      <c r="F29" s="1230"/>
      <c r="G29" s="171"/>
      <c r="H29" s="171"/>
      <c r="I29" s="171"/>
      <c r="J29" s="171"/>
      <c r="K29" s="171"/>
      <c r="L29" s="171"/>
      <c r="M29" s="171"/>
      <c r="N29" s="171"/>
      <c r="O29" s="171"/>
      <c r="P29" s="125"/>
      <c r="Q29" s="125"/>
      <c r="R29" s="125"/>
      <c r="S29" s="125"/>
    </row>
    <row r="30" spans="1:19" ht="19.5" customHeight="1">
      <c r="A30" s="125"/>
      <c r="B30" s="1226" t="s">
        <v>50</v>
      </c>
      <c r="C30" s="1226"/>
      <c r="D30" s="1226"/>
      <c r="E30" s="1226"/>
      <c r="F30" s="1226"/>
      <c r="G30" s="1226"/>
      <c r="H30" s="1226"/>
      <c r="I30" s="1226"/>
      <c r="J30" s="1226"/>
      <c r="K30" s="1226"/>
      <c r="L30" s="1226"/>
      <c r="M30" s="1226"/>
      <c r="N30" s="1226"/>
      <c r="O30" s="1226"/>
      <c r="P30" s="1226"/>
      <c r="Q30" s="1226"/>
      <c r="R30" s="1226"/>
      <c r="S30" s="1226"/>
    </row>
    <row r="31" spans="1:19" ht="18" customHeight="1">
      <c r="A31" s="125"/>
      <c r="B31" s="1226"/>
      <c r="C31" s="1226"/>
      <c r="D31" s="1226"/>
      <c r="E31" s="1226"/>
      <c r="F31" s="1226"/>
      <c r="G31" s="1226"/>
      <c r="H31" s="1226"/>
      <c r="I31" s="1226"/>
      <c r="J31" s="1226"/>
      <c r="K31" s="1226"/>
      <c r="L31" s="1226"/>
      <c r="M31" s="1226"/>
      <c r="N31" s="1226"/>
      <c r="O31" s="1226"/>
      <c r="P31" s="1226"/>
      <c r="Q31" s="1226"/>
      <c r="R31" s="1226"/>
      <c r="S31" s="1226"/>
    </row>
    <row r="32" spans="1:19" ht="20.25" customHeight="1">
      <c r="A32" s="125"/>
      <c r="B32" s="1227"/>
      <c r="C32" s="1227"/>
      <c r="D32" s="1227"/>
      <c r="E32" s="1227"/>
      <c r="F32" s="1227"/>
      <c r="G32" s="1227"/>
      <c r="H32" s="1227"/>
      <c r="I32" s="1227"/>
      <c r="J32" s="1227"/>
      <c r="K32" s="1227"/>
      <c r="L32" s="1227"/>
      <c r="M32" s="1227"/>
      <c r="N32" s="1227"/>
      <c r="O32" s="1227"/>
      <c r="P32" s="1227"/>
      <c r="Q32" s="1227"/>
      <c r="R32" s="1227"/>
      <c r="S32" s="1227"/>
    </row>
    <row r="33" spans="1:19" ht="18.75" customHeight="1">
      <c r="A33" s="125"/>
      <c r="B33" s="1228"/>
      <c r="C33" s="1228"/>
      <c r="D33" s="1228"/>
      <c r="E33" s="1228"/>
      <c r="F33" s="1228"/>
      <c r="G33" s="1228"/>
      <c r="H33" s="1228"/>
      <c r="I33" s="1228"/>
      <c r="J33" s="1228"/>
      <c r="K33" s="1228"/>
      <c r="L33" s="1228"/>
      <c r="M33" s="1228"/>
      <c r="N33" s="1228"/>
      <c r="O33" s="1228"/>
      <c r="P33" s="1228"/>
      <c r="Q33" s="1228"/>
      <c r="R33" s="1228"/>
      <c r="S33" s="1228"/>
    </row>
    <row r="34" spans="1:19" ht="18.75" customHeight="1">
      <c r="A34" s="125"/>
      <c r="B34" s="1228"/>
      <c r="C34" s="1228"/>
      <c r="D34" s="1228"/>
      <c r="E34" s="1228"/>
      <c r="F34" s="1228"/>
      <c r="G34" s="1228"/>
      <c r="H34" s="1228"/>
      <c r="I34" s="1228"/>
      <c r="J34" s="1228"/>
      <c r="K34" s="1228"/>
      <c r="L34" s="1228"/>
      <c r="M34" s="1228"/>
      <c r="N34" s="1228"/>
      <c r="O34" s="1228"/>
      <c r="P34" s="1228"/>
      <c r="Q34" s="1228"/>
      <c r="R34" s="1228"/>
      <c r="S34" s="1228"/>
    </row>
    <row r="35" spans="1:19" ht="18.75" customHeight="1">
      <c r="A35" s="125"/>
      <c r="B35" s="1228"/>
      <c r="C35" s="1228"/>
      <c r="D35" s="1228"/>
      <c r="E35" s="1228"/>
      <c r="F35" s="1228"/>
      <c r="G35" s="1228"/>
      <c r="H35" s="1228"/>
      <c r="I35" s="1228"/>
      <c r="J35" s="1228"/>
      <c r="K35" s="1228"/>
      <c r="L35" s="1228"/>
      <c r="M35" s="1228"/>
      <c r="N35" s="1228"/>
      <c r="O35" s="1228"/>
      <c r="P35" s="1228"/>
      <c r="Q35" s="1228"/>
      <c r="R35" s="1228"/>
      <c r="S35" s="1228"/>
    </row>
    <row r="36" spans="1:19" ht="18.75" customHeight="1">
      <c r="A36" s="125"/>
      <c r="B36" s="1228"/>
      <c r="C36" s="1228"/>
      <c r="D36" s="1228"/>
      <c r="E36" s="1228"/>
      <c r="F36" s="1228"/>
      <c r="G36" s="1228"/>
      <c r="H36" s="1228"/>
      <c r="I36" s="1228"/>
      <c r="J36" s="1228"/>
      <c r="K36" s="1228"/>
      <c r="L36" s="1228"/>
      <c r="M36" s="1228"/>
      <c r="N36" s="1228"/>
      <c r="O36" s="1228"/>
      <c r="P36" s="1228"/>
      <c r="Q36" s="1228"/>
      <c r="R36" s="1228"/>
      <c r="S36" s="1228"/>
    </row>
    <row r="37" spans="1:19" ht="18.75" customHeight="1">
      <c r="A37" s="125"/>
      <c r="B37" s="1228"/>
      <c r="C37" s="1228"/>
      <c r="D37" s="1228"/>
      <c r="E37" s="1228"/>
      <c r="F37" s="1228"/>
      <c r="G37" s="1228"/>
      <c r="H37" s="1228"/>
      <c r="I37" s="1228"/>
      <c r="J37" s="1228"/>
      <c r="K37" s="1228"/>
      <c r="L37" s="1228"/>
      <c r="M37" s="1228"/>
      <c r="N37" s="1228"/>
      <c r="O37" s="1228"/>
      <c r="P37" s="1228"/>
      <c r="Q37" s="1228"/>
      <c r="R37" s="1228"/>
      <c r="S37" s="1228"/>
    </row>
    <row r="38" spans="1:19" ht="21.75" customHeight="1">
      <c r="A38" s="125"/>
      <c r="B38" s="1228"/>
      <c r="C38" s="1228"/>
      <c r="D38" s="1228"/>
      <c r="E38" s="1228"/>
      <c r="F38" s="1228"/>
      <c r="G38" s="1228"/>
      <c r="H38" s="1228"/>
      <c r="I38" s="1228"/>
      <c r="J38" s="1228"/>
      <c r="K38" s="1228"/>
      <c r="L38" s="1228"/>
      <c r="M38" s="1228"/>
      <c r="N38" s="1228"/>
      <c r="O38" s="1228"/>
      <c r="P38" s="1228"/>
      <c r="Q38" s="1228"/>
      <c r="R38" s="1228"/>
      <c r="S38" s="1228"/>
    </row>
    <row r="39" spans="1:19" ht="16.5" customHeight="1">
      <c r="A39" s="125"/>
      <c r="B39" s="1228"/>
      <c r="C39" s="1228"/>
      <c r="D39" s="1228"/>
      <c r="E39" s="1228"/>
      <c r="F39" s="1228"/>
      <c r="G39" s="1228"/>
      <c r="H39" s="1228"/>
      <c r="I39" s="1228"/>
      <c r="J39" s="1228"/>
      <c r="K39" s="1228"/>
      <c r="L39" s="1228"/>
      <c r="M39" s="1228"/>
      <c r="N39" s="1228"/>
      <c r="O39" s="1228"/>
      <c r="P39" s="1228"/>
      <c r="Q39" s="1228"/>
      <c r="R39" s="1228"/>
      <c r="S39" s="1228"/>
    </row>
    <row r="40" spans="1:19" ht="21" customHeight="1">
      <c r="A40" s="125"/>
      <c r="B40" s="1228"/>
      <c r="C40" s="1228"/>
      <c r="D40" s="1228"/>
      <c r="E40" s="1228"/>
      <c r="F40" s="1228"/>
      <c r="G40" s="1228"/>
      <c r="H40" s="1228"/>
      <c r="I40" s="1228"/>
      <c r="J40" s="1228"/>
      <c r="K40" s="1228"/>
      <c r="L40" s="1228"/>
      <c r="M40" s="1228"/>
      <c r="N40" s="1228"/>
      <c r="O40" s="1228"/>
      <c r="P40" s="1228"/>
      <c r="Q40" s="1228"/>
      <c r="R40" s="1228"/>
      <c r="S40" s="1228"/>
    </row>
    <row r="41" spans="1:19" ht="17.25">
      <c r="A41" s="125"/>
      <c r="B41" s="1228"/>
      <c r="C41" s="1228"/>
      <c r="D41" s="1228"/>
      <c r="E41" s="1228"/>
      <c r="F41" s="1228"/>
      <c r="G41" s="1228"/>
      <c r="H41" s="1228"/>
      <c r="I41" s="1228"/>
      <c r="J41" s="1228"/>
      <c r="K41" s="1228"/>
      <c r="L41" s="1228"/>
      <c r="M41" s="1228"/>
      <c r="N41" s="1228"/>
      <c r="O41" s="1228"/>
      <c r="P41" s="1228"/>
      <c r="Q41" s="1228"/>
      <c r="R41" s="1228"/>
      <c r="S41" s="1228"/>
    </row>
    <row r="42" spans="1:19" ht="17.25">
      <c r="A42" s="125"/>
      <c r="B42" s="1228"/>
      <c r="C42" s="1228"/>
      <c r="D42" s="1228"/>
      <c r="E42" s="1228"/>
      <c r="F42" s="1228"/>
      <c r="G42" s="1228"/>
      <c r="H42" s="1228"/>
      <c r="I42" s="1228"/>
      <c r="J42" s="1228"/>
      <c r="K42" s="1228"/>
      <c r="L42" s="1228"/>
      <c r="M42" s="1228"/>
      <c r="N42" s="1228"/>
      <c r="O42" s="1228"/>
      <c r="P42" s="1228"/>
      <c r="Q42" s="1228"/>
      <c r="R42" s="1228"/>
      <c r="S42" s="1228"/>
    </row>
    <row r="43" spans="1:19" ht="17.25">
      <c r="A43" s="125"/>
      <c r="B43" s="1228"/>
      <c r="C43" s="1228"/>
      <c r="D43" s="1228"/>
      <c r="E43" s="1228"/>
      <c r="F43" s="1228"/>
      <c r="G43" s="1228"/>
      <c r="H43" s="1228"/>
      <c r="I43" s="1228"/>
      <c r="J43" s="1228"/>
      <c r="K43" s="1228"/>
      <c r="L43" s="1228"/>
      <c r="M43" s="1228"/>
      <c r="N43" s="1228"/>
      <c r="O43" s="1228"/>
      <c r="P43" s="1228"/>
      <c r="Q43" s="1228"/>
      <c r="R43" s="1228"/>
      <c r="S43" s="1228"/>
    </row>
    <row r="44" spans="1:19" ht="17.25">
      <c r="A44" s="127"/>
      <c r="B44" s="1228"/>
      <c r="C44" s="1228"/>
      <c r="D44" s="1228"/>
      <c r="E44" s="1228"/>
      <c r="F44" s="1228"/>
      <c r="G44" s="1228"/>
      <c r="H44" s="1228"/>
      <c r="I44" s="1228"/>
      <c r="J44" s="1228"/>
      <c r="K44" s="1228"/>
      <c r="L44" s="1228"/>
      <c r="M44" s="1228"/>
      <c r="N44" s="1228"/>
      <c r="O44" s="1228"/>
      <c r="P44" s="1228"/>
      <c r="Q44" s="1228"/>
      <c r="R44" s="1228"/>
      <c r="S44" s="1228"/>
    </row>
    <row r="45" spans="1:19" ht="17.25">
      <c r="A45" s="127"/>
      <c r="B45" s="1228"/>
      <c r="C45" s="1228"/>
      <c r="D45" s="1228"/>
      <c r="E45" s="1228"/>
      <c r="F45" s="1228"/>
      <c r="G45" s="1228"/>
      <c r="H45" s="1228"/>
      <c r="I45" s="1228"/>
      <c r="J45" s="1228"/>
      <c r="K45" s="1228"/>
      <c r="L45" s="1228"/>
      <c r="M45" s="1228"/>
      <c r="N45" s="1228"/>
      <c r="O45" s="1228"/>
      <c r="P45" s="1228"/>
      <c r="Q45" s="1228"/>
      <c r="R45" s="1228"/>
      <c r="S45" s="1228"/>
    </row>
    <row r="46" spans="1:19" ht="17.25">
      <c r="A46" s="127"/>
      <c r="B46" s="1228"/>
      <c r="C46" s="1228"/>
      <c r="D46" s="1228"/>
      <c r="E46" s="1228"/>
      <c r="F46" s="1228"/>
      <c r="G46" s="1228"/>
      <c r="H46" s="1228"/>
      <c r="I46" s="1228"/>
      <c r="J46" s="1228"/>
      <c r="K46" s="1228"/>
      <c r="L46" s="1228"/>
      <c r="M46" s="1228"/>
      <c r="N46" s="1228"/>
      <c r="O46" s="1228"/>
      <c r="P46" s="1228"/>
      <c r="Q46" s="1228"/>
      <c r="R46" s="1228"/>
      <c r="S46" s="1228"/>
    </row>
    <row r="47" spans="1:19" ht="17.25">
      <c r="A47" s="127"/>
      <c r="B47" s="1228"/>
      <c r="C47" s="1228"/>
      <c r="D47" s="1228"/>
      <c r="E47" s="1228"/>
      <c r="F47" s="1228"/>
      <c r="G47" s="1228"/>
      <c r="H47" s="1228"/>
      <c r="I47" s="1228"/>
      <c r="J47" s="1228"/>
      <c r="K47" s="1228"/>
      <c r="L47" s="1228"/>
      <c r="M47" s="1228"/>
      <c r="N47" s="1228"/>
      <c r="O47" s="1228"/>
      <c r="P47" s="1228"/>
      <c r="Q47" s="1228"/>
      <c r="R47" s="1228"/>
      <c r="S47" s="1228"/>
    </row>
    <row r="48" spans="1:19" ht="17.25">
      <c r="A48" s="127"/>
      <c r="B48" s="1228"/>
      <c r="C48" s="1228"/>
      <c r="D48" s="1228"/>
      <c r="E48" s="1228"/>
      <c r="F48" s="1228"/>
      <c r="G48" s="1228"/>
      <c r="H48" s="1228"/>
      <c r="I48" s="1228"/>
      <c r="J48" s="1228"/>
      <c r="K48" s="1228"/>
      <c r="L48" s="1228"/>
      <c r="M48" s="1228"/>
      <c r="N48" s="1228"/>
      <c r="O48" s="1228"/>
      <c r="P48" s="1228"/>
      <c r="Q48" s="1228"/>
      <c r="R48" s="1228"/>
      <c r="S48" s="1228"/>
    </row>
    <row r="49" spans="1:19" ht="17.25">
      <c r="A49" s="127"/>
      <c r="B49" s="1229"/>
      <c r="C49" s="1229"/>
      <c r="D49" s="1229"/>
      <c r="E49" s="1229"/>
      <c r="F49" s="1229"/>
      <c r="G49" s="1229"/>
      <c r="H49" s="1229"/>
      <c r="I49" s="1229"/>
      <c r="J49" s="1229"/>
      <c r="K49" s="1229"/>
      <c r="L49" s="1229"/>
      <c r="M49" s="1229"/>
      <c r="N49" s="1229"/>
      <c r="O49" s="1229"/>
      <c r="P49" s="1229"/>
      <c r="Q49" s="1229"/>
      <c r="R49" s="1229"/>
      <c r="S49" s="1229"/>
    </row>
    <row r="50" spans="1:19">
      <c r="A50" s="302" t="s">
        <v>627</v>
      </c>
      <c r="B50" s="302"/>
      <c r="C50" s="127"/>
      <c r="D50" s="127"/>
      <c r="E50" s="127"/>
      <c r="F50" s="127"/>
      <c r="G50" s="127"/>
      <c r="H50" s="127"/>
      <c r="I50" s="127"/>
      <c r="J50" s="127"/>
      <c r="K50" s="127"/>
      <c r="L50" s="127"/>
      <c r="M50" s="127"/>
      <c r="N50" s="127"/>
      <c r="O50" s="127"/>
      <c r="P50" s="127"/>
      <c r="Q50" s="127"/>
      <c r="R50" s="127"/>
      <c r="S50" s="127"/>
    </row>
    <row r="51" spans="1:19">
      <c r="A51" s="127"/>
      <c r="B51" s="127"/>
      <c r="C51" s="127"/>
      <c r="D51" s="127"/>
      <c r="E51" s="127"/>
      <c r="F51" s="127"/>
      <c r="G51" s="127"/>
      <c r="H51" s="127"/>
      <c r="I51" s="127"/>
      <c r="J51" s="127"/>
      <c r="K51" s="127"/>
      <c r="L51" s="127"/>
      <c r="M51" s="127"/>
      <c r="N51" s="127"/>
      <c r="O51" s="127"/>
      <c r="P51" s="127"/>
      <c r="Q51" s="127"/>
      <c r="R51" s="127"/>
      <c r="S51" s="127"/>
    </row>
    <row r="52" spans="1:19" ht="17.25">
      <c r="A52" s="125"/>
      <c r="B52" s="125"/>
      <c r="C52" s="125"/>
      <c r="D52" s="125"/>
      <c r="E52" s="125"/>
      <c r="F52" s="125"/>
      <c r="G52" s="125"/>
      <c r="H52" s="125"/>
      <c r="I52" s="125"/>
      <c r="J52" s="157"/>
      <c r="K52" s="161"/>
      <c r="L52" s="163"/>
      <c r="M52" s="163"/>
      <c r="N52" s="1233">
        <f ca="1">NOW()</f>
        <v>45755.636255185185</v>
      </c>
      <c r="O52" s="1233"/>
      <c r="P52" s="1233"/>
      <c r="Q52" s="1233"/>
      <c r="R52" s="1233"/>
      <c r="S52" s="1233"/>
    </row>
    <row r="53" spans="1:19" ht="17.25">
      <c r="A53" s="125"/>
      <c r="B53" s="125"/>
      <c r="C53" s="125"/>
      <c r="D53" s="125"/>
      <c r="E53" s="125"/>
      <c r="F53" s="125"/>
      <c r="G53" s="125"/>
      <c r="H53" s="125"/>
      <c r="I53" s="125"/>
      <c r="J53" s="125"/>
      <c r="K53" s="163"/>
      <c r="L53" s="163"/>
      <c r="M53" s="163"/>
      <c r="N53" s="163"/>
      <c r="O53" s="163"/>
      <c r="P53" s="163"/>
      <c r="Q53" s="163"/>
      <c r="R53" s="125"/>
      <c r="S53" s="125"/>
    </row>
    <row r="54" spans="1:19" ht="17.25">
      <c r="A54" s="126" t="s">
        <v>488</v>
      </c>
      <c r="B54" s="126"/>
      <c r="C54" s="126"/>
      <c r="D54" s="709" t="str">
        <f>'入力表(工事・業務）'!J10</f>
        <v>北津　二郎</v>
      </c>
      <c r="E54" s="709"/>
      <c r="F54" s="709"/>
      <c r="G54" s="132"/>
      <c r="H54" s="132"/>
      <c r="I54" s="125"/>
      <c r="J54" s="125"/>
      <c r="K54" s="125"/>
      <c r="L54" s="125"/>
      <c r="M54" s="125"/>
      <c r="N54" s="125"/>
      <c r="O54" s="125"/>
      <c r="P54" s="125"/>
      <c r="Q54" s="125"/>
      <c r="R54" s="125"/>
      <c r="S54" s="125"/>
    </row>
    <row r="55" spans="1:19" ht="17.25">
      <c r="A55" s="126"/>
      <c r="B55" s="126"/>
      <c r="C55" s="126"/>
      <c r="D55" s="709"/>
      <c r="E55" s="709"/>
      <c r="F55" s="709"/>
      <c r="G55" s="326" t="s">
        <v>628</v>
      </c>
      <c r="H55" s="132"/>
      <c r="I55" s="125"/>
      <c r="J55" s="125"/>
      <c r="K55" s="125"/>
      <c r="L55" s="125"/>
      <c r="M55" s="125"/>
      <c r="N55" s="125"/>
      <c r="O55" s="125"/>
      <c r="P55" s="125"/>
      <c r="Q55" s="125"/>
      <c r="R55" s="125"/>
      <c r="S55" s="125"/>
    </row>
    <row r="56" spans="1:19" ht="17.25">
      <c r="A56" s="132"/>
      <c r="B56" s="132"/>
      <c r="C56" s="132"/>
      <c r="D56" s="132"/>
      <c r="E56" s="132"/>
      <c r="F56" s="132"/>
      <c r="G56" s="132"/>
      <c r="H56" s="132"/>
      <c r="I56" s="125"/>
      <c r="J56" s="125"/>
      <c r="K56" s="125"/>
      <c r="L56" s="125"/>
      <c r="M56" s="125"/>
      <c r="N56" s="125"/>
      <c r="O56" s="125"/>
      <c r="P56" s="125"/>
      <c r="Q56" s="125"/>
      <c r="R56" s="125"/>
      <c r="S56" s="125"/>
    </row>
    <row r="57" spans="1:19" ht="17.25">
      <c r="A57" s="125"/>
      <c r="B57" s="125"/>
      <c r="C57" s="125"/>
      <c r="D57" s="125"/>
      <c r="E57" s="125"/>
      <c r="F57" s="125"/>
      <c r="G57" s="125"/>
      <c r="H57" s="125"/>
      <c r="I57" s="125"/>
      <c r="J57" s="125"/>
      <c r="K57" s="125"/>
      <c r="L57" s="125"/>
      <c r="M57" s="125"/>
      <c r="N57" s="159"/>
      <c r="O57" s="132"/>
      <c r="P57" s="132"/>
      <c r="Q57" s="125"/>
      <c r="R57" s="125"/>
      <c r="S57" s="125"/>
    </row>
    <row r="58" spans="1:19" ht="17.25">
      <c r="A58" s="125"/>
      <c r="B58" s="125"/>
      <c r="C58" s="125"/>
      <c r="D58" s="125"/>
      <c r="E58" s="125"/>
      <c r="F58" s="125"/>
      <c r="G58" s="125"/>
      <c r="H58" s="125"/>
      <c r="I58" s="132"/>
      <c r="J58" s="127"/>
      <c r="K58" s="709" t="s">
        <v>227</v>
      </c>
      <c r="L58" s="709"/>
      <c r="M58" s="709"/>
      <c r="N58" s="1234" t="str">
        <f>'入力表(工事・業務）'!J6</f>
        <v>魚津　一郎</v>
      </c>
      <c r="O58" s="1234"/>
      <c r="P58" s="1234"/>
      <c r="Q58" s="1234"/>
      <c r="R58" s="1235" t="s">
        <v>246</v>
      </c>
      <c r="S58" s="125"/>
    </row>
    <row r="59" spans="1:19" ht="17.25">
      <c r="A59" s="125"/>
      <c r="B59" s="125"/>
      <c r="C59" s="125"/>
      <c r="D59" s="125"/>
      <c r="E59" s="125"/>
      <c r="F59" s="125"/>
      <c r="G59" s="125"/>
      <c r="H59" s="125"/>
      <c r="I59" s="709"/>
      <c r="J59" s="709"/>
      <c r="K59" s="709"/>
      <c r="L59" s="709"/>
      <c r="M59" s="1232"/>
      <c r="N59" s="1232"/>
      <c r="O59" s="1232"/>
      <c r="P59" s="1232"/>
      <c r="Q59" s="1232"/>
      <c r="R59" s="1235"/>
      <c r="S59" s="125"/>
    </row>
    <row r="60" spans="1:19" ht="17.25">
      <c r="A60" s="125"/>
      <c r="B60" s="125"/>
      <c r="C60" s="125"/>
      <c r="D60" s="125"/>
      <c r="E60" s="125"/>
      <c r="F60" s="125"/>
      <c r="G60" s="125"/>
      <c r="H60" s="125"/>
      <c r="I60" s="983"/>
      <c r="J60" s="983"/>
      <c r="K60" s="983"/>
      <c r="L60" s="983"/>
      <c r="M60" s="1231"/>
      <c r="N60" s="1231"/>
      <c r="O60" s="1231"/>
      <c r="P60" s="1231"/>
      <c r="Q60" s="1231"/>
      <c r="R60" s="1236"/>
      <c r="S60" s="125"/>
    </row>
    <row r="61" spans="1:19" ht="17.25">
      <c r="A61" s="125"/>
      <c r="B61" s="125"/>
      <c r="C61" s="125"/>
      <c r="D61" s="125"/>
      <c r="E61" s="125"/>
      <c r="F61" s="125"/>
      <c r="G61" s="125"/>
      <c r="H61" s="125"/>
      <c r="I61" s="159"/>
      <c r="J61" s="159"/>
      <c r="K61" s="159"/>
      <c r="L61" s="159"/>
      <c r="M61" s="125"/>
      <c r="N61" s="159"/>
      <c r="O61" s="132"/>
      <c r="P61" s="132"/>
      <c r="Q61" s="132"/>
      <c r="R61" s="125"/>
      <c r="S61" s="159"/>
    </row>
    <row r="62" spans="1:19" ht="17.25">
      <c r="A62" s="125"/>
      <c r="B62" s="125"/>
      <c r="C62" s="125"/>
      <c r="D62" s="125"/>
      <c r="E62" s="125"/>
      <c r="F62" s="125"/>
      <c r="G62" s="125"/>
      <c r="H62" s="125"/>
      <c r="I62" s="125"/>
      <c r="J62" s="159"/>
      <c r="K62" s="125"/>
      <c r="L62" s="125"/>
      <c r="M62" s="125"/>
      <c r="N62" s="159"/>
      <c r="O62" s="132"/>
      <c r="P62" s="132"/>
      <c r="Q62" s="132"/>
      <c r="R62" s="125"/>
      <c r="S62" s="125"/>
    </row>
    <row r="63" spans="1:19" ht="21">
      <c r="A63" s="980" t="s">
        <v>626</v>
      </c>
      <c r="B63" s="980"/>
      <c r="C63" s="980"/>
      <c r="D63" s="980"/>
      <c r="E63" s="980"/>
      <c r="F63" s="980"/>
      <c r="G63" s="980"/>
      <c r="H63" s="980"/>
      <c r="I63" s="980"/>
      <c r="J63" s="980"/>
      <c r="K63" s="980"/>
      <c r="L63" s="980"/>
      <c r="M63" s="980"/>
      <c r="N63" s="980"/>
      <c r="O63" s="980"/>
      <c r="P63" s="980"/>
      <c r="Q63" s="980"/>
      <c r="R63" s="980"/>
      <c r="S63" s="980"/>
    </row>
    <row r="64" spans="1:19" ht="17.25">
      <c r="A64" s="125"/>
      <c r="B64" s="125"/>
      <c r="C64" s="125"/>
      <c r="D64" s="125"/>
      <c r="E64" s="125"/>
      <c r="F64" s="125"/>
      <c r="G64" s="125"/>
      <c r="H64" s="125"/>
      <c r="I64" s="125"/>
      <c r="J64" s="125"/>
      <c r="K64" s="125"/>
      <c r="L64" s="125"/>
      <c r="M64" s="125"/>
      <c r="N64" s="125"/>
      <c r="O64" s="125"/>
      <c r="P64" s="125"/>
      <c r="Q64" s="125"/>
      <c r="R64" s="125"/>
      <c r="S64" s="125"/>
    </row>
    <row r="65" spans="1:19" ht="17.25">
      <c r="A65" s="125"/>
      <c r="B65" s="125"/>
      <c r="C65" s="125"/>
      <c r="D65" s="125"/>
      <c r="E65" s="125"/>
      <c r="F65" s="125"/>
      <c r="G65" s="125"/>
      <c r="H65" s="125"/>
      <c r="I65" s="125"/>
      <c r="J65" s="125"/>
      <c r="K65" s="125"/>
      <c r="L65" s="125"/>
      <c r="M65" s="125"/>
      <c r="N65" s="125"/>
      <c r="O65" s="125"/>
      <c r="P65" s="125"/>
      <c r="Q65" s="125"/>
      <c r="R65" s="125"/>
      <c r="S65" s="125"/>
    </row>
    <row r="66" spans="1:19" ht="17.25">
      <c r="A66" s="712" t="s">
        <v>629</v>
      </c>
      <c r="B66" s="712"/>
      <c r="C66" s="712"/>
      <c r="D66" s="712"/>
      <c r="E66" s="712"/>
      <c r="F66" s="712"/>
      <c r="G66" s="712"/>
      <c r="H66" s="712"/>
      <c r="I66" s="712"/>
      <c r="J66" s="712"/>
      <c r="K66" s="712"/>
      <c r="L66" s="712"/>
      <c r="M66" s="712"/>
      <c r="N66" s="132"/>
      <c r="O66" s="132"/>
      <c r="P66" s="125"/>
      <c r="Q66" s="125"/>
      <c r="R66" s="125"/>
      <c r="S66" s="125"/>
    </row>
    <row r="67" spans="1:19" ht="17.25">
      <c r="A67" s="132"/>
      <c r="B67" s="132"/>
      <c r="C67" s="132"/>
      <c r="D67" s="132"/>
      <c r="E67" s="132"/>
      <c r="F67" s="132"/>
      <c r="G67" s="132"/>
      <c r="H67" s="132"/>
      <c r="I67" s="132"/>
      <c r="J67" s="132"/>
      <c r="K67" s="132"/>
      <c r="L67" s="132"/>
      <c r="M67" s="132"/>
      <c r="N67" s="132"/>
      <c r="O67" s="132"/>
      <c r="P67" s="125"/>
      <c r="Q67" s="125"/>
      <c r="R67" s="125"/>
      <c r="S67" s="125"/>
    </row>
    <row r="68" spans="1:19" ht="17.25">
      <c r="A68" s="132"/>
      <c r="B68" s="132"/>
      <c r="C68" s="132"/>
      <c r="D68" s="132"/>
      <c r="E68" s="132"/>
      <c r="F68" s="132"/>
      <c r="G68" s="132"/>
      <c r="H68" s="132"/>
      <c r="I68" s="132"/>
      <c r="J68" s="132"/>
      <c r="K68" s="132"/>
      <c r="L68" s="132"/>
      <c r="M68" s="132"/>
      <c r="N68" s="132"/>
      <c r="O68" s="132"/>
      <c r="P68" s="125"/>
      <c r="Q68" s="125"/>
      <c r="R68" s="125"/>
      <c r="S68" s="125"/>
    </row>
    <row r="69" spans="1:19" ht="9" customHeight="1">
      <c r="A69" s="132"/>
      <c r="B69" s="132"/>
      <c r="C69" s="132"/>
      <c r="D69" s="132"/>
      <c r="E69" s="132"/>
      <c r="F69" s="132"/>
      <c r="G69" s="132"/>
      <c r="H69" s="132"/>
      <c r="I69" s="132"/>
      <c r="J69" s="132"/>
      <c r="K69" s="132"/>
      <c r="L69" s="132"/>
      <c r="M69" s="132"/>
      <c r="N69" s="132"/>
      <c r="O69" s="132"/>
      <c r="P69" s="125"/>
      <c r="Q69" s="125"/>
      <c r="R69" s="125"/>
      <c r="S69" s="125"/>
    </row>
    <row r="70" spans="1:19" ht="17.25">
      <c r="A70" s="125"/>
      <c r="B70" s="125"/>
      <c r="C70" s="125"/>
      <c r="D70" s="125"/>
      <c r="E70" s="125"/>
      <c r="F70" s="125"/>
      <c r="G70" s="148"/>
      <c r="H70" s="148"/>
      <c r="I70" s="148"/>
      <c r="J70" s="148" t="s">
        <v>200</v>
      </c>
      <c r="K70" s="148"/>
      <c r="L70" s="132"/>
      <c r="M70" s="132"/>
      <c r="N70" s="125"/>
      <c r="O70" s="125"/>
      <c r="P70" s="125"/>
      <c r="Q70" s="125"/>
      <c r="R70" s="125"/>
      <c r="S70" s="125"/>
    </row>
    <row r="71" spans="1:19" ht="17.25">
      <c r="A71" s="125"/>
      <c r="B71" s="125"/>
      <c r="C71" s="125"/>
      <c r="D71" s="125"/>
      <c r="E71" s="125"/>
      <c r="F71" s="148"/>
      <c r="G71" s="148"/>
      <c r="H71" s="148"/>
      <c r="I71" s="148"/>
      <c r="J71" s="148"/>
      <c r="K71" s="148"/>
      <c r="L71" s="125"/>
      <c r="M71" s="125"/>
      <c r="N71" s="125"/>
      <c r="O71" s="125"/>
      <c r="P71" s="125"/>
      <c r="Q71" s="125"/>
      <c r="R71" s="125"/>
      <c r="S71" s="125"/>
    </row>
    <row r="72" spans="1:19" ht="17.25">
      <c r="A72" s="125"/>
      <c r="B72" s="125"/>
      <c r="C72" s="125"/>
      <c r="D72" s="125"/>
      <c r="E72" s="125"/>
      <c r="F72" s="148"/>
      <c r="G72" s="148"/>
      <c r="H72" s="148"/>
      <c r="I72" s="148"/>
      <c r="J72" s="148"/>
      <c r="K72" s="148"/>
      <c r="L72" s="125"/>
      <c r="M72" s="125"/>
      <c r="N72" s="125"/>
      <c r="O72" s="125"/>
      <c r="P72" s="125"/>
      <c r="Q72" s="125"/>
      <c r="R72" s="125"/>
      <c r="S72" s="125"/>
    </row>
    <row r="73" spans="1:19" ht="17.25">
      <c r="A73" s="125"/>
      <c r="B73" s="125"/>
      <c r="C73" s="125"/>
      <c r="D73" s="125"/>
      <c r="E73" s="125"/>
      <c r="F73" s="125"/>
      <c r="G73" s="171" t="str">
        <f>'入力表(工事・業務）'!E6</f>
        <v>魚津市庁舎整備事業</v>
      </c>
      <c r="H73" s="171"/>
      <c r="I73" s="171"/>
      <c r="J73" s="171"/>
      <c r="K73" s="171"/>
      <c r="L73" s="171"/>
      <c r="M73" s="171"/>
      <c r="N73" s="171"/>
      <c r="O73" s="171"/>
      <c r="P73" s="125"/>
      <c r="Q73" s="125"/>
      <c r="R73" s="125"/>
      <c r="S73" s="125"/>
    </row>
    <row r="74" spans="1:19" ht="17.25">
      <c r="A74" s="125">
        <v>1</v>
      </c>
      <c r="B74" s="703"/>
      <c r="C74" s="712" t="s">
        <v>526</v>
      </c>
      <c r="D74" s="712"/>
      <c r="E74" s="712"/>
      <c r="F74" s="125"/>
      <c r="G74" s="171" t="str">
        <f>'入力表(工事・業務）'!E7</f>
        <v>○○○○○○○○工事</v>
      </c>
      <c r="H74" s="171"/>
      <c r="I74" s="171"/>
      <c r="J74" s="171"/>
      <c r="K74" s="171"/>
      <c r="L74" s="171"/>
      <c r="M74" s="171"/>
      <c r="N74" s="171"/>
      <c r="O74" s="171"/>
      <c r="P74" s="125"/>
      <c r="Q74" s="125"/>
      <c r="R74" s="125"/>
      <c r="S74" s="125"/>
    </row>
    <row r="75" spans="1:19" ht="17.25">
      <c r="A75" s="125"/>
      <c r="B75" s="125"/>
      <c r="C75" s="703"/>
      <c r="D75" s="703"/>
      <c r="E75" s="703"/>
      <c r="F75" s="125"/>
      <c r="G75" s="125"/>
      <c r="H75" s="125"/>
      <c r="I75" s="125"/>
      <c r="J75" s="125"/>
      <c r="K75" s="125"/>
      <c r="L75" s="125"/>
      <c r="M75" s="125"/>
      <c r="N75" s="125"/>
      <c r="O75" s="125"/>
      <c r="P75" s="125"/>
      <c r="Q75" s="125"/>
      <c r="R75" s="125"/>
      <c r="S75" s="125"/>
    </row>
    <row r="76" spans="1:19" ht="17.25">
      <c r="A76" s="125">
        <v>2</v>
      </c>
      <c r="B76" s="125"/>
      <c r="C76" s="712" t="s">
        <v>505</v>
      </c>
      <c r="D76" s="712"/>
      <c r="E76" s="712"/>
      <c r="F76" s="125"/>
      <c r="G76" s="125" t="s">
        <v>201</v>
      </c>
      <c r="H76" s="126" t="str">
        <f>'入力表(工事・業務）'!E8</f>
        <v>○○○○○</v>
      </c>
      <c r="I76" s="126"/>
      <c r="J76" s="126"/>
      <c r="K76" s="126"/>
      <c r="L76" s="126"/>
      <c r="M76" s="126"/>
      <c r="N76" s="125" t="s">
        <v>202</v>
      </c>
      <c r="O76" s="125"/>
      <c r="P76" s="125"/>
      <c r="Q76" s="125"/>
      <c r="R76" s="125"/>
      <c r="S76" s="125"/>
    </row>
    <row r="77" spans="1:19" ht="17.25">
      <c r="A77" s="125"/>
      <c r="B77" s="125"/>
      <c r="C77" s="703"/>
      <c r="D77" s="703"/>
      <c r="E77" s="703"/>
      <c r="F77" s="1230"/>
      <c r="G77" s="171"/>
      <c r="H77" s="171"/>
      <c r="I77" s="171"/>
      <c r="J77" s="171"/>
      <c r="K77" s="171"/>
      <c r="L77" s="171"/>
      <c r="M77" s="171"/>
      <c r="N77" s="171"/>
      <c r="O77" s="171"/>
      <c r="P77" s="125"/>
      <c r="Q77" s="125"/>
      <c r="R77" s="125"/>
      <c r="S77" s="125"/>
    </row>
    <row r="78" spans="1:19" ht="19.5" customHeight="1">
      <c r="A78" s="125"/>
      <c r="B78" s="1226" t="s">
        <v>630</v>
      </c>
      <c r="C78" s="1226"/>
      <c r="D78" s="1226"/>
      <c r="E78" s="1226"/>
      <c r="F78" s="1226"/>
      <c r="G78" s="1226"/>
      <c r="H78" s="1226"/>
      <c r="I78" s="1226"/>
      <c r="J78" s="1226"/>
      <c r="K78" s="1226"/>
      <c r="L78" s="1226"/>
      <c r="M78" s="1226"/>
      <c r="N78" s="1226"/>
      <c r="O78" s="1226"/>
      <c r="P78" s="1226"/>
      <c r="Q78" s="1226"/>
      <c r="R78" s="1226"/>
      <c r="S78" s="1226"/>
    </row>
    <row r="79" spans="1:19" ht="18" customHeight="1">
      <c r="A79" s="125"/>
      <c r="B79" s="1226"/>
      <c r="C79" s="1226"/>
      <c r="D79" s="1226"/>
      <c r="E79" s="1226"/>
      <c r="F79" s="1226"/>
      <c r="G79" s="1226"/>
      <c r="H79" s="1226"/>
      <c r="I79" s="1226"/>
      <c r="J79" s="1226"/>
      <c r="K79" s="1226"/>
      <c r="L79" s="1226"/>
      <c r="M79" s="1226"/>
      <c r="N79" s="1226"/>
      <c r="O79" s="1226"/>
      <c r="P79" s="1226"/>
      <c r="Q79" s="1226"/>
      <c r="R79" s="1226"/>
      <c r="S79" s="1226"/>
    </row>
    <row r="80" spans="1:19" ht="20.25" customHeight="1">
      <c r="A80" s="125"/>
      <c r="B80" s="1227"/>
      <c r="C80" s="1227"/>
      <c r="D80" s="1227"/>
      <c r="E80" s="1227"/>
      <c r="F80" s="1227"/>
      <c r="G80" s="1227"/>
      <c r="H80" s="1227"/>
      <c r="I80" s="1227"/>
      <c r="J80" s="1227"/>
      <c r="K80" s="1227"/>
      <c r="L80" s="1227"/>
      <c r="M80" s="1227"/>
      <c r="N80" s="1227"/>
      <c r="O80" s="1227"/>
      <c r="P80" s="1227"/>
      <c r="Q80" s="1227"/>
      <c r="R80" s="1227"/>
      <c r="S80" s="1227"/>
    </row>
    <row r="81" spans="1:19" ht="18.75" customHeight="1">
      <c r="A81" s="125"/>
      <c r="B81" s="1228"/>
      <c r="C81" s="1228"/>
      <c r="D81" s="1228"/>
      <c r="E81" s="1228"/>
      <c r="F81" s="1228"/>
      <c r="G81" s="1228"/>
      <c r="H81" s="1228"/>
      <c r="I81" s="1228"/>
      <c r="J81" s="1228"/>
      <c r="K81" s="1228"/>
      <c r="L81" s="1228"/>
      <c r="M81" s="1228"/>
      <c r="N81" s="1228"/>
      <c r="O81" s="1228"/>
      <c r="P81" s="1228"/>
      <c r="Q81" s="1228"/>
      <c r="R81" s="1228"/>
      <c r="S81" s="1228"/>
    </row>
    <row r="82" spans="1:19" ht="18.75" customHeight="1">
      <c r="A82" s="125"/>
      <c r="B82" s="1228"/>
      <c r="C82" s="1228"/>
      <c r="D82" s="1228"/>
      <c r="E82" s="1228"/>
      <c r="F82" s="1228"/>
      <c r="G82" s="1228"/>
      <c r="H82" s="1228"/>
      <c r="I82" s="1228"/>
      <c r="J82" s="1228"/>
      <c r="K82" s="1228"/>
      <c r="L82" s="1228"/>
      <c r="M82" s="1228"/>
      <c r="N82" s="1228"/>
      <c r="O82" s="1228"/>
      <c r="P82" s="1228"/>
      <c r="Q82" s="1228"/>
      <c r="R82" s="1228"/>
      <c r="S82" s="1228"/>
    </row>
    <row r="83" spans="1:19" ht="18.75" customHeight="1">
      <c r="A83" s="125"/>
      <c r="B83" s="1228"/>
      <c r="C83" s="1228"/>
      <c r="D83" s="1228"/>
      <c r="E83" s="1228"/>
      <c r="F83" s="1228"/>
      <c r="G83" s="1228"/>
      <c r="H83" s="1228"/>
      <c r="I83" s="1228"/>
      <c r="J83" s="1228"/>
      <c r="K83" s="1228"/>
      <c r="L83" s="1228"/>
      <c r="M83" s="1228"/>
      <c r="N83" s="1228"/>
      <c r="O83" s="1228"/>
      <c r="P83" s="1228"/>
      <c r="Q83" s="1228"/>
      <c r="R83" s="1228"/>
      <c r="S83" s="1228"/>
    </row>
    <row r="84" spans="1:19" ht="18.75" customHeight="1">
      <c r="A84" s="125"/>
      <c r="B84" s="1228"/>
      <c r="C84" s="1228"/>
      <c r="D84" s="1228"/>
      <c r="E84" s="1228"/>
      <c r="F84" s="1228"/>
      <c r="G84" s="1228"/>
      <c r="H84" s="1228"/>
      <c r="I84" s="1228"/>
      <c r="J84" s="1228"/>
      <c r="K84" s="1228"/>
      <c r="L84" s="1228"/>
      <c r="M84" s="1228"/>
      <c r="N84" s="1228"/>
      <c r="O84" s="1228"/>
      <c r="P84" s="1228"/>
      <c r="Q84" s="1228"/>
      <c r="R84" s="1228"/>
      <c r="S84" s="1228"/>
    </row>
    <row r="85" spans="1:19" ht="18.75" customHeight="1">
      <c r="A85" s="125"/>
      <c r="B85" s="1228"/>
      <c r="C85" s="1228"/>
      <c r="D85" s="1228"/>
      <c r="E85" s="1228"/>
      <c r="F85" s="1228"/>
      <c r="G85" s="1228"/>
      <c r="H85" s="1228"/>
      <c r="I85" s="1228"/>
      <c r="J85" s="1228"/>
      <c r="K85" s="1228"/>
      <c r="L85" s="1228"/>
      <c r="M85" s="1228"/>
      <c r="N85" s="1228"/>
      <c r="O85" s="1228"/>
      <c r="P85" s="1228"/>
      <c r="Q85" s="1228"/>
      <c r="R85" s="1228"/>
      <c r="S85" s="1228"/>
    </row>
    <row r="86" spans="1:19" ht="21.75" customHeight="1">
      <c r="A86" s="125"/>
      <c r="B86" s="1228"/>
      <c r="C86" s="1228"/>
      <c r="D86" s="1228"/>
      <c r="E86" s="1228"/>
      <c r="F86" s="1228"/>
      <c r="G86" s="1228"/>
      <c r="H86" s="1228"/>
      <c r="I86" s="1228"/>
      <c r="J86" s="1228"/>
      <c r="K86" s="1228"/>
      <c r="L86" s="1228"/>
      <c r="M86" s="1228"/>
      <c r="N86" s="1228"/>
      <c r="O86" s="1228"/>
      <c r="P86" s="1228"/>
      <c r="Q86" s="1228"/>
      <c r="R86" s="1228"/>
      <c r="S86" s="1228"/>
    </row>
    <row r="87" spans="1:19" ht="16.5" customHeight="1">
      <c r="A87" s="125"/>
      <c r="B87" s="1228"/>
      <c r="C87" s="1228"/>
      <c r="D87" s="1228"/>
      <c r="E87" s="1228"/>
      <c r="F87" s="1228"/>
      <c r="G87" s="1228"/>
      <c r="H87" s="1228"/>
      <c r="I87" s="1228"/>
      <c r="J87" s="1228"/>
      <c r="K87" s="1228"/>
      <c r="L87" s="1228"/>
      <c r="M87" s="1228"/>
      <c r="N87" s="1228"/>
      <c r="O87" s="1228"/>
      <c r="P87" s="1228"/>
      <c r="Q87" s="1228"/>
      <c r="R87" s="1228"/>
      <c r="S87" s="1228"/>
    </row>
    <row r="88" spans="1:19" ht="21" customHeight="1">
      <c r="A88" s="125"/>
      <c r="B88" s="1228"/>
      <c r="C88" s="1228"/>
      <c r="D88" s="1228"/>
      <c r="E88" s="1228"/>
      <c r="F88" s="1228"/>
      <c r="G88" s="1228"/>
      <c r="H88" s="1228"/>
      <c r="I88" s="1228"/>
      <c r="J88" s="1228"/>
      <c r="K88" s="1228"/>
      <c r="L88" s="1228"/>
      <c r="M88" s="1228"/>
      <c r="N88" s="1228"/>
      <c r="O88" s="1228"/>
      <c r="P88" s="1228"/>
      <c r="Q88" s="1228"/>
      <c r="R88" s="1228"/>
      <c r="S88" s="1228"/>
    </row>
    <row r="89" spans="1:19" ht="17.25">
      <c r="A89" s="125"/>
      <c r="B89" s="1228"/>
      <c r="C89" s="1228"/>
      <c r="D89" s="1228"/>
      <c r="E89" s="1228"/>
      <c r="F89" s="1228"/>
      <c r="G89" s="1228"/>
      <c r="H89" s="1228"/>
      <c r="I89" s="1228"/>
      <c r="J89" s="1228"/>
      <c r="K89" s="1228"/>
      <c r="L89" s="1228"/>
      <c r="M89" s="1228"/>
      <c r="N89" s="1228"/>
      <c r="O89" s="1228"/>
      <c r="P89" s="1228"/>
      <c r="Q89" s="1228"/>
      <c r="R89" s="1228"/>
      <c r="S89" s="1228"/>
    </row>
    <row r="90" spans="1:19" ht="17.25">
      <c r="A90" s="125"/>
      <c r="B90" s="1228"/>
      <c r="C90" s="1228"/>
      <c r="D90" s="1228"/>
      <c r="E90" s="1228"/>
      <c r="F90" s="1228"/>
      <c r="G90" s="1228"/>
      <c r="H90" s="1228"/>
      <c r="I90" s="1228"/>
      <c r="J90" s="1228"/>
      <c r="K90" s="1228"/>
      <c r="L90" s="1228"/>
      <c r="M90" s="1228"/>
      <c r="N90" s="1228"/>
      <c r="O90" s="1228"/>
      <c r="P90" s="1228"/>
      <c r="Q90" s="1228"/>
      <c r="R90" s="1228"/>
      <c r="S90" s="1228"/>
    </row>
    <row r="91" spans="1:19" ht="17.25">
      <c r="A91" s="125"/>
      <c r="B91" s="1228"/>
      <c r="C91" s="1228"/>
      <c r="D91" s="1228"/>
      <c r="E91" s="1228"/>
      <c r="F91" s="1228"/>
      <c r="G91" s="1228"/>
      <c r="H91" s="1228"/>
      <c r="I91" s="1228"/>
      <c r="J91" s="1228"/>
      <c r="K91" s="1228"/>
      <c r="L91" s="1228"/>
      <c r="M91" s="1228"/>
      <c r="N91" s="1228"/>
      <c r="O91" s="1228"/>
      <c r="P91" s="1228"/>
      <c r="Q91" s="1228"/>
      <c r="R91" s="1228"/>
      <c r="S91" s="1228"/>
    </row>
    <row r="92" spans="1:19" ht="17.25">
      <c r="A92" s="127"/>
      <c r="B92" s="1228"/>
      <c r="C92" s="1228"/>
      <c r="D92" s="1228"/>
      <c r="E92" s="1228"/>
      <c r="F92" s="1228"/>
      <c r="G92" s="1228"/>
      <c r="H92" s="1228"/>
      <c r="I92" s="1228"/>
      <c r="J92" s="1228"/>
      <c r="K92" s="1228"/>
      <c r="L92" s="1228"/>
      <c r="M92" s="1228"/>
      <c r="N92" s="1228"/>
      <c r="O92" s="1228"/>
      <c r="P92" s="1228"/>
      <c r="Q92" s="1228"/>
      <c r="R92" s="1228"/>
      <c r="S92" s="1228"/>
    </row>
    <row r="93" spans="1:19" ht="17.25">
      <c r="A93" s="127"/>
      <c r="B93" s="1228"/>
      <c r="C93" s="1228"/>
      <c r="D93" s="1228"/>
      <c r="E93" s="1228"/>
      <c r="F93" s="1228"/>
      <c r="G93" s="1228"/>
      <c r="H93" s="1228"/>
      <c r="I93" s="1228"/>
      <c r="J93" s="1228"/>
      <c r="K93" s="1228"/>
      <c r="L93" s="1228"/>
      <c r="M93" s="1228"/>
      <c r="N93" s="1228"/>
      <c r="O93" s="1228"/>
      <c r="P93" s="1228"/>
      <c r="Q93" s="1228"/>
      <c r="R93" s="1228"/>
      <c r="S93" s="1228"/>
    </row>
    <row r="94" spans="1:19" ht="17.25">
      <c r="A94" s="127"/>
      <c r="B94" s="1228"/>
      <c r="C94" s="1228"/>
      <c r="D94" s="1228"/>
      <c r="E94" s="1228"/>
      <c r="F94" s="1228"/>
      <c r="G94" s="1228"/>
      <c r="H94" s="1228"/>
      <c r="I94" s="1228"/>
      <c r="J94" s="1228"/>
      <c r="K94" s="1228"/>
      <c r="L94" s="1228"/>
      <c r="M94" s="1228"/>
      <c r="N94" s="1228"/>
      <c r="O94" s="1228"/>
      <c r="P94" s="1228"/>
      <c r="Q94" s="1228"/>
      <c r="R94" s="1228"/>
      <c r="S94" s="1228"/>
    </row>
    <row r="95" spans="1:19" ht="17.25">
      <c r="A95" s="127"/>
      <c r="B95" s="1228"/>
      <c r="C95" s="1228"/>
      <c r="D95" s="1228"/>
      <c r="E95" s="1228"/>
      <c r="F95" s="1228"/>
      <c r="G95" s="1228"/>
      <c r="H95" s="1228"/>
      <c r="I95" s="1228"/>
      <c r="J95" s="1228"/>
      <c r="K95" s="1228"/>
      <c r="L95" s="1228"/>
      <c r="M95" s="1228"/>
      <c r="N95" s="1228"/>
      <c r="O95" s="1228"/>
      <c r="P95" s="1228"/>
      <c r="Q95" s="1228"/>
      <c r="R95" s="1228"/>
      <c r="S95" s="1228"/>
    </row>
    <row r="96" spans="1:19" ht="17.25">
      <c r="A96" s="127"/>
      <c r="B96" s="1228"/>
      <c r="C96" s="1228"/>
      <c r="D96" s="1228"/>
      <c r="E96" s="1228"/>
      <c r="F96" s="1228"/>
      <c r="G96" s="1228"/>
      <c r="H96" s="1228"/>
      <c r="I96" s="1228"/>
      <c r="J96" s="1228"/>
      <c r="K96" s="1228"/>
      <c r="L96" s="1228"/>
      <c r="M96" s="1228"/>
      <c r="N96" s="1228"/>
      <c r="O96" s="1228"/>
      <c r="P96" s="1228"/>
      <c r="Q96" s="1228"/>
      <c r="R96" s="1228"/>
      <c r="S96" s="1228"/>
    </row>
    <row r="97" spans="1:19" ht="17.25">
      <c r="A97" s="127"/>
      <c r="B97" s="1229"/>
      <c r="C97" s="1229"/>
      <c r="D97" s="1229"/>
      <c r="E97" s="1229"/>
      <c r="F97" s="1229"/>
      <c r="G97" s="1229"/>
      <c r="H97" s="1229"/>
      <c r="I97" s="1229"/>
      <c r="J97" s="1229"/>
      <c r="K97" s="1229"/>
      <c r="L97" s="1229"/>
      <c r="M97" s="1229"/>
      <c r="N97" s="1229"/>
      <c r="O97" s="1229"/>
      <c r="P97" s="1229"/>
      <c r="Q97" s="1229"/>
      <c r="R97" s="1229"/>
      <c r="S97" s="1229"/>
    </row>
  </sheetData>
  <mergeCells count="70">
    <mergeCell ref="N3:S3"/>
    <mergeCell ref="K9:M9"/>
    <mergeCell ref="N9:Q9"/>
    <mergeCell ref="I10:L10"/>
    <mergeCell ref="I11:L11"/>
    <mergeCell ref="M11:Q11"/>
    <mergeCell ref="A14:S14"/>
    <mergeCell ref="B17:H17"/>
    <mergeCell ref="G25:O25"/>
    <mergeCell ref="C26:E26"/>
    <mergeCell ref="G26:O26"/>
    <mergeCell ref="C28:E28"/>
    <mergeCell ref="H28:M28"/>
    <mergeCell ref="G29:O29"/>
    <mergeCell ref="B32:S32"/>
    <mergeCell ref="B33:S33"/>
    <mergeCell ref="B34:S34"/>
    <mergeCell ref="B35:S35"/>
    <mergeCell ref="B36:S36"/>
    <mergeCell ref="B37:S37"/>
    <mergeCell ref="B38:S38"/>
    <mergeCell ref="B39:S39"/>
    <mergeCell ref="B40:S40"/>
    <mergeCell ref="B41:S41"/>
    <mergeCell ref="B42:S42"/>
    <mergeCell ref="B43:S43"/>
    <mergeCell ref="B44:S44"/>
    <mergeCell ref="B45:S45"/>
    <mergeCell ref="B46:S46"/>
    <mergeCell ref="B47:S47"/>
    <mergeCell ref="B48:S48"/>
    <mergeCell ref="B49:S49"/>
    <mergeCell ref="N52:S52"/>
    <mergeCell ref="K58:M58"/>
    <mergeCell ref="N58:Q58"/>
    <mergeCell ref="I59:L59"/>
    <mergeCell ref="I60:L60"/>
    <mergeCell ref="M60:Q60"/>
    <mergeCell ref="A63:S63"/>
    <mergeCell ref="A66:M66"/>
    <mergeCell ref="G73:O73"/>
    <mergeCell ref="C74:E74"/>
    <mergeCell ref="G74:O74"/>
    <mergeCell ref="C76:E76"/>
    <mergeCell ref="H76:M76"/>
    <mergeCell ref="G77:O77"/>
    <mergeCell ref="B80:S80"/>
    <mergeCell ref="B81:S81"/>
    <mergeCell ref="B82:S82"/>
    <mergeCell ref="B83:S83"/>
    <mergeCell ref="B84:S84"/>
    <mergeCell ref="B85:S85"/>
    <mergeCell ref="B86:S86"/>
    <mergeCell ref="B87:S87"/>
    <mergeCell ref="B88:S88"/>
    <mergeCell ref="B89:S89"/>
    <mergeCell ref="B90:S90"/>
    <mergeCell ref="B91:S91"/>
    <mergeCell ref="B92:S92"/>
    <mergeCell ref="B93:S93"/>
    <mergeCell ref="B94:S94"/>
    <mergeCell ref="B95:S95"/>
    <mergeCell ref="B96:S96"/>
    <mergeCell ref="B97:S97"/>
    <mergeCell ref="A5:C6"/>
    <mergeCell ref="D5:F6"/>
    <mergeCell ref="B30:S31"/>
    <mergeCell ref="A54:C55"/>
    <mergeCell ref="D54:F55"/>
    <mergeCell ref="B78:S79"/>
  </mergeCells>
  <phoneticPr fontId="5" type="Hiragana"/>
  <hyperlinks>
    <hyperlink ref="V7" location="'入力表(工事・業務）'!A1"/>
  </hyperlinks>
  <pageMargins left="0.78749999999999998" right="0.39374999999999999" top="0.78749999999999998" bottom="0.39374999999999999" header="0.511811023622047" footer="0.511811023622047"/>
  <pageSetup paperSize="9" scale="90" fitToWidth="1" fitToHeight="1" orientation="portrait" usePrinterDefaults="1" horizontalDpi="300" verticalDpi="300" r:id="rId1"/>
  <rowBreaks count="1" manualBreakCount="1">
    <brk id="49"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sheetPr>
    <tabColor rgb="FF3366FF"/>
  </sheetPr>
  <dimension ref="B2:BD54"/>
  <sheetViews>
    <sheetView view="pageBreakPreview" zoomScale="110" zoomScaleSheetLayoutView="110" workbookViewId="0">
      <selection activeCell="AC32" sqref="AC32:AE33"/>
    </sheetView>
  </sheetViews>
  <sheetFormatPr defaultColWidth="8.546875" defaultRowHeight="13.5"/>
  <cols>
    <col min="1" max="1" width="1.62890625" customWidth="1"/>
    <col min="2" max="2" width="3.12890625" customWidth="1"/>
    <col min="3" max="3" width="2.5" customWidth="1"/>
    <col min="4" max="4" width="3.12890625" customWidth="1"/>
    <col min="5" max="5" width="2.5" customWidth="1"/>
    <col min="6" max="6" width="3.12890625" customWidth="1"/>
    <col min="7" max="7" width="2.5" customWidth="1"/>
    <col min="8" max="9" width="3.12890625" customWidth="1"/>
    <col min="10" max="10" width="4.5" customWidth="1"/>
    <col min="11" max="32" width="3.12890625" customWidth="1"/>
    <col min="33" max="33" width="3.5" customWidth="1"/>
    <col min="34" max="35" width="3.12890625" customWidth="1"/>
    <col min="36" max="36" width="3.5" customWidth="1"/>
    <col min="37" max="71" width="3.12890625" customWidth="1"/>
  </cols>
  <sheetData>
    <row r="2" spans="2:56" ht="14.25">
      <c r="B2" s="1237" t="s">
        <v>544</v>
      </c>
      <c r="C2" s="1237"/>
      <c r="D2" s="1237"/>
      <c r="E2" s="1237"/>
      <c r="F2" s="1237"/>
      <c r="G2" s="1237"/>
      <c r="H2" s="1237"/>
      <c r="I2" s="1237"/>
      <c r="J2" s="1237"/>
      <c r="K2" s="1237"/>
      <c r="L2" s="1237"/>
      <c r="M2" s="1237"/>
      <c r="N2" s="1237"/>
      <c r="O2" s="1237"/>
      <c r="P2" s="1237"/>
      <c r="Q2" s="1237"/>
      <c r="R2" s="1237"/>
      <c r="S2" s="1237"/>
      <c r="T2" s="1237"/>
      <c r="U2" s="1237"/>
      <c r="V2" s="1237"/>
      <c r="W2" s="1237"/>
      <c r="X2" s="1237"/>
      <c r="Y2" s="1237"/>
      <c r="Z2" s="1237"/>
      <c r="AA2" s="1237"/>
      <c r="AB2" s="1237"/>
      <c r="AC2" s="1237"/>
      <c r="AD2" s="1237"/>
      <c r="AE2" s="1237"/>
      <c r="AF2" s="1237"/>
      <c r="AG2" s="1237"/>
      <c r="AH2" s="1237"/>
      <c r="AI2" s="1237"/>
      <c r="AJ2" s="1237"/>
      <c r="AK2" s="1237"/>
      <c r="AL2" s="1237"/>
      <c r="AM2" s="1237"/>
      <c r="AN2" s="1237"/>
      <c r="AO2" s="1237"/>
      <c r="AP2" s="1237"/>
      <c r="AQ2" s="1237"/>
      <c r="AR2" s="1237"/>
      <c r="AS2" s="1237"/>
      <c r="AT2" s="1237"/>
      <c r="AU2" s="1237"/>
      <c r="AV2" s="1237"/>
      <c r="AW2" s="1237"/>
      <c r="AX2" s="1237"/>
      <c r="AY2" s="1237"/>
    </row>
    <row r="3" spans="2:56" ht="14.25"/>
    <row r="4" spans="2:56">
      <c r="B4" s="1238" t="s">
        <v>632</v>
      </c>
      <c r="C4" s="1238"/>
      <c r="D4" s="1238"/>
      <c r="E4" s="1238"/>
      <c r="F4" s="1238"/>
      <c r="G4" s="1254"/>
      <c r="H4" s="1254"/>
      <c r="I4" s="1254"/>
      <c r="J4" s="1254"/>
      <c r="K4" s="1254"/>
      <c r="L4" s="1254"/>
      <c r="M4" s="1254"/>
      <c r="N4" s="1254"/>
      <c r="O4" s="1254"/>
      <c r="P4" s="1254"/>
      <c r="Q4" s="1254"/>
      <c r="R4" s="1254"/>
      <c r="S4" s="1254"/>
      <c r="T4" s="1239" t="s">
        <v>59</v>
      </c>
      <c r="U4" s="1249"/>
      <c r="V4" s="1249"/>
      <c r="W4" s="1291" t="s">
        <v>525</v>
      </c>
      <c r="X4" s="1294"/>
      <c r="Y4" s="1297" t="s">
        <v>349</v>
      </c>
      <c r="Z4" s="1294"/>
      <c r="AA4" s="1297" t="s">
        <v>236</v>
      </c>
      <c r="AB4" s="1294"/>
      <c r="AC4" s="1299" t="s">
        <v>350</v>
      </c>
      <c r="AD4" s="1303"/>
      <c r="AE4" s="1251"/>
      <c r="AF4" s="1251" t="s">
        <v>633</v>
      </c>
      <c r="AG4" s="1251" t="s">
        <v>25</v>
      </c>
      <c r="AH4" s="1251"/>
      <c r="AI4" s="1251"/>
      <c r="AJ4" s="1251"/>
      <c r="AK4" s="1251"/>
      <c r="AL4" s="1251"/>
      <c r="AM4" s="1251"/>
      <c r="AN4" s="1251"/>
      <c r="AO4" s="1251"/>
      <c r="AP4" s="1251"/>
      <c r="AQ4" s="1251"/>
      <c r="AR4" s="1251"/>
      <c r="AS4" s="1251"/>
      <c r="AT4" s="1251"/>
      <c r="AU4" s="1251"/>
      <c r="AV4" s="1251"/>
      <c r="AW4" s="1251"/>
      <c r="AX4" s="1251"/>
      <c r="AY4" s="1318"/>
    </row>
    <row r="5" spans="2:56" ht="14.25" customHeight="1">
      <c r="B5" s="1238"/>
      <c r="C5" s="1238"/>
      <c r="D5" s="1238"/>
      <c r="E5" s="1238"/>
      <c r="F5" s="1238"/>
      <c r="G5" s="1254"/>
      <c r="H5" s="1254"/>
      <c r="I5" s="1254"/>
      <c r="J5" s="1254"/>
      <c r="K5" s="1254"/>
      <c r="L5" s="1254"/>
      <c r="M5" s="1254"/>
      <c r="N5" s="1254"/>
      <c r="O5" s="1254"/>
      <c r="P5" s="1254"/>
      <c r="Q5" s="1254"/>
      <c r="R5" s="1254"/>
      <c r="S5" s="1254"/>
      <c r="T5" s="1290" t="s">
        <v>635</v>
      </c>
      <c r="U5" s="1290"/>
      <c r="W5" s="1292" t="s">
        <v>525</v>
      </c>
      <c r="X5" s="1295"/>
      <c r="Y5" s="1274" t="s">
        <v>349</v>
      </c>
      <c r="Z5" s="1295"/>
      <c r="AA5" s="1274" t="s">
        <v>236</v>
      </c>
      <c r="AB5" s="1295"/>
      <c r="AC5" s="1300" t="s">
        <v>350</v>
      </c>
      <c r="AD5" s="1304"/>
      <c r="AG5" t="s">
        <v>637</v>
      </c>
      <c r="AY5" s="1280"/>
    </row>
    <row r="6" spans="2:56">
      <c r="B6" s="1239" t="s">
        <v>638</v>
      </c>
      <c r="C6" s="1249"/>
      <c r="D6" s="1249"/>
      <c r="E6" s="1249"/>
      <c r="F6" s="1249"/>
      <c r="G6" s="1249"/>
      <c r="H6" s="1249"/>
      <c r="I6" s="1249"/>
      <c r="J6" s="1249"/>
      <c r="K6" s="1268"/>
      <c r="L6" s="1276"/>
      <c r="M6" s="1249" t="s">
        <v>349</v>
      </c>
      <c r="N6" s="1276"/>
      <c r="O6" s="1249" t="s">
        <v>236</v>
      </c>
      <c r="P6" s="1276"/>
      <c r="Q6" s="1249" t="s">
        <v>350</v>
      </c>
      <c r="R6" s="1249"/>
      <c r="S6" s="1288"/>
      <c r="T6" s="1290"/>
      <c r="U6" s="1290"/>
      <c r="Z6" t="s">
        <v>539</v>
      </c>
      <c r="AC6" s="1301"/>
      <c r="AD6" s="1304"/>
      <c r="AF6" t="s">
        <v>633</v>
      </c>
      <c r="AG6" t="s">
        <v>639</v>
      </c>
      <c r="AY6" s="1280"/>
    </row>
    <row r="7" spans="2:56" ht="14.25">
      <c r="B7" s="1240" t="s">
        <v>553</v>
      </c>
      <c r="C7" s="1250"/>
      <c r="D7" s="1250"/>
      <c r="E7" s="1250"/>
      <c r="F7" s="1250"/>
      <c r="G7" s="1250"/>
      <c r="H7" s="1250"/>
      <c r="I7" s="1262"/>
      <c r="J7" s="1264"/>
      <c r="K7" s="1269" t="s">
        <v>547</v>
      </c>
      <c r="L7" s="1277"/>
      <c r="M7" s="1277"/>
      <c r="N7" s="1277"/>
      <c r="O7" s="1277"/>
      <c r="P7" s="1277"/>
      <c r="Q7" s="1262"/>
      <c r="R7" s="1262"/>
      <c r="S7" s="1289"/>
      <c r="T7" s="1290"/>
      <c r="U7" s="1290"/>
      <c r="V7" s="1250"/>
      <c r="W7" s="1293" t="s">
        <v>525</v>
      </c>
      <c r="X7" s="1296"/>
      <c r="Y7" s="1298" t="s">
        <v>349</v>
      </c>
      <c r="Z7" s="1296"/>
      <c r="AA7" s="1298" t="s">
        <v>236</v>
      </c>
      <c r="AB7" s="1296"/>
      <c r="AC7" s="1302" t="s">
        <v>350</v>
      </c>
      <c r="AD7" s="1305"/>
      <c r="AE7" s="1252"/>
      <c r="AF7" s="1252"/>
      <c r="AG7" s="1252" t="s">
        <v>191</v>
      </c>
      <c r="AH7" s="1252"/>
      <c r="AI7" s="1252"/>
      <c r="AJ7" s="1252"/>
      <c r="AK7" s="1252"/>
      <c r="AL7" s="1252"/>
      <c r="AM7" s="1252"/>
      <c r="AN7" s="1252"/>
      <c r="AO7" s="1252"/>
      <c r="AP7" s="1252"/>
      <c r="AQ7" s="1252"/>
      <c r="AR7" s="1252"/>
      <c r="AS7" s="1252"/>
      <c r="AT7" s="1252"/>
      <c r="AU7" s="1252"/>
      <c r="AV7" s="1252"/>
      <c r="AW7" s="1252"/>
      <c r="AX7" s="1252"/>
      <c r="AY7" s="1283"/>
      <c r="BD7" s="448" t="s">
        <v>198</v>
      </c>
    </row>
    <row r="8" spans="2:56">
      <c r="B8" s="1241" t="s">
        <v>640</v>
      </c>
      <c r="C8" s="1241"/>
      <c r="D8" s="1241"/>
      <c r="E8" s="1241"/>
      <c r="F8" s="1241"/>
      <c r="G8" s="1241"/>
      <c r="H8" s="1242" t="s">
        <v>641</v>
      </c>
      <c r="I8" s="1242"/>
      <c r="J8" s="1242"/>
      <c r="K8" s="1242"/>
      <c r="L8" s="1242"/>
      <c r="M8" s="1242"/>
      <c r="N8" s="1242"/>
      <c r="O8" s="1242"/>
      <c r="P8" s="1242"/>
      <c r="Q8" s="1242"/>
      <c r="R8" s="1242"/>
      <c r="S8" s="1242"/>
      <c r="T8" s="1242" t="s">
        <v>543</v>
      </c>
      <c r="U8" s="1242"/>
      <c r="V8" s="1242"/>
      <c r="W8" s="1242"/>
      <c r="X8" s="1242"/>
      <c r="Y8" s="1242"/>
      <c r="Z8" s="1242"/>
      <c r="AA8" s="1242"/>
      <c r="AB8" s="1242"/>
      <c r="AC8" s="1242"/>
      <c r="AD8" s="1242"/>
      <c r="AE8" s="1242"/>
      <c r="AF8" s="1306" t="s">
        <v>188</v>
      </c>
      <c r="AG8" s="1306"/>
      <c r="AH8" s="1306"/>
      <c r="AI8" s="202" t="s">
        <v>642</v>
      </c>
      <c r="AJ8" s="202"/>
      <c r="AK8" s="202"/>
      <c r="AL8" s="202"/>
      <c r="AM8" s="202"/>
      <c r="AN8" s="202"/>
      <c r="AO8" s="202"/>
      <c r="AP8" s="202"/>
      <c r="AQ8" s="1306" t="s">
        <v>643</v>
      </c>
      <c r="AR8" s="1306"/>
      <c r="AS8" s="1306"/>
      <c r="AT8" s="1306"/>
      <c r="AU8" s="1306"/>
      <c r="AV8" s="1306"/>
      <c r="AW8" s="202" t="s">
        <v>483</v>
      </c>
      <c r="AX8" s="202"/>
      <c r="AY8" s="202"/>
    </row>
    <row r="9" spans="2:56">
      <c r="B9" s="1242" t="s">
        <v>486</v>
      </c>
      <c r="C9" s="1242"/>
      <c r="D9" s="1242"/>
      <c r="E9" s="1242"/>
      <c r="F9" s="1242"/>
      <c r="G9" s="1242"/>
      <c r="H9" s="202" t="s">
        <v>645</v>
      </c>
      <c r="I9" s="202"/>
      <c r="J9" s="202"/>
      <c r="K9" s="202" t="s">
        <v>382</v>
      </c>
      <c r="L9" s="202"/>
      <c r="M9" s="202"/>
      <c r="N9" s="202"/>
      <c r="O9" s="202"/>
      <c r="P9" s="202"/>
      <c r="Q9" s="202" t="s">
        <v>78</v>
      </c>
      <c r="R9" s="202"/>
      <c r="S9" s="202"/>
      <c r="T9" s="202" t="s">
        <v>646</v>
      </c>
      <c r="U9" s="202"/>
      <c r="V9" s="202"/>
      <c r="W9" s="202" t="s">
        <v>647</v>
      </c>
      <c r="X9" s="202"/>
      <c r="Y9" s="202"/>
      <c r="Z9" s="202"/>
      <c r="AA9" s="202"/>
      <c r="AB9" s="202"/>
      <c r="AC9" s="202" t="s">
        <v>83</v>
      </c>
      <c r="AD9" s="202"/>
      <c r="AE9" s="202"/>
      <c r="AF9" s="1242" t="s">
        <v>329</v>
      </c>
      <c r="AG9" s="1242"/>
      <c r="AH9" s="1242"/>
      <c r="AI9" s="202" t="s">
        <v>231</v>
      </c>
      <c r="AJ9" s="202"/>
      <c r="AK9" s="202"/>
      <c r="AL9" s="202" t="s">
        <v>648</v>
      </c>
      <c r="AM9" s="202"/>
      <c r="AN9" s="202"/>
      <c r="AO9" s="202"/>
      <c r="AP9" s="202"/>
      <c r="AQ9" s="1242" t="s">
        <v>649</v>
      </c>
      <c r="AR9" s="1242"/>
      <c r="AS9" s="1242"/>
      <c r="AT9" s="1242"/>
      <c r="AU9" s="1242"/>
      <c r="AV9" s="1242"/>
      <c r="AW9" s="202"/>
      <c r="AX9" s="202"/>
      <c r="AY9" s="202"/>
    </row>
    <row r="10" spans="2:56">
      <c r="B10" s="1243" t="s">
        <v>213</v>
      </c>
      <c r="C10" s="1251"/>
      <c r="D10" s="1251"/>
      <c r="E10" s="1251"/>
      <c r="F10" s="1251"/>
      <c r="G10" s="1251"/>
      <c r="H10" s="1243"/>
      <c r="I10" s="1251"/>
      <c r="J10" s="1265" t="s">
        <v>92</v>
      </c>
      <c r="K10" s="1270" t="s">
        <v>400</v>
      </c>
      <c r="L10" s="1278"/>
      <c r="M10" s="1279"/>
      <c r="N10" s="1279"/>
      <c r="O10" s="1279"/>
      <c r="P10" s="1279"/>
      <c r="Q10" s="1285"/>
      <c r="R10" s="1285"/>
      <c r="S10" s="1265" t="s">
        <v>92</v>
      </c>
      <c r="T10" s="1243"/>
      <c r="U10" s="1251"/>
      <c r="V10" s="1265" t="s">
        <v>92</v>
      </c>
      <c r="W10" s="1270" t="s">
        <v>650</v>
      </c>
      <c r="X10" s="1278"/>
      <c r="Y10" s="1279"/>
      <c r="Z10" s="1279"/>
      <c r="AA10" s="1279"/>
      <c r="AB10" s="1279"/>
      <c r="AC10" s="1243"/>
      <c r="AD10" s="1251"/>
      <c r="AE10" s="1265" t="s">
        <v>92</v>
      </c>
      <c r="AF10" s="1243"/>
      <c r="AG10" s="1251"/>
      <c r="AH10" s="1265" t="s">
        <v>92</v>
      </c>
      <c r="AI10" s="1243"/>
      <c r="AJ10" s="1251"/>
      <c r="AK10" s="1265" t="s">
        <v>424</v>
      </c>
      <c r="AL10" s="1243"/>
      <c r="AM10" s="1251"/>
      <c r="AN10" s="1251"/>
      <c r="AO10" s="1251"/>
      <c r="AP10" s="1318"/>
      <c r="AQ10" s="1243"/>
      <c r="AR10" s="1251"/>
      <c r="AS10" s="1251"/>
      <c r="AT10" s="1251"/>
      <c r="AU10" s="1251"/>
      <c r="AV10" s="1318"/>
      <c r="AW10" s="1243"/>
      <c r="AX10" s="1251"/>
      <c r="AY10" s="1318"/>
    </row>
    <row r="11" spans="2:56">
      <c r="B11" s="1244"/>
      <c r="C11" t="s">
        <v>349</v>
      </c>
      <c r="D11" s="1253"/>
      <c r="E11" t="s">
        <v>236</v>
      </c>
      <c r="F11" s="1253"/>
      <c r="G11" t="s">
        <v>350</v>
      </c>
      <c r="H11" s="1255"/>
      <c r="I11" s="1255"/>
      <c r="J11" s="1255"/>
      <c r="K11" s="1271"/>
      <c r="L11" s="1271"/>
      <c r="M11" s="1271"/>
      <c r="N11" s="1271"/>
      <c r="P11" s="1280"/>
      <c r="Q11" s="1258" t="str">
        <f>IF(F11="","",Q10+H11+K11)</f>
        <v/>
      </c>
      <c r="R11" s="1258"/>
      <c r="S11" s="1258"/>
      <c r="T11" s="1255"/>
      <c r="U11" s="1255"/>
      <c r="V11" s="1255"/>
      <c r="W11" s="1271"/>
      <c r="X11" s="1271"/>
      <c r="Y11" s="1271"/>
      <c r="Z11" s="1271"/>
      <c r="AB11" s="1280"/>
      <c r="AC11" s="1258" t="str">
        <f>IF(F11="","",T11+W11)</f>
        <v/>
      </c>
      <c r="AD11" s="1258"/>
      <c r="AE11" s="1258"/>
      <c r="AF11" s="1258" t="str">
        <f>IF(F11="","",Q11-AC11)</f>
        <v/>
      </c>
      <c r="AG11" s="1258"/>
      <c r="AH11" s="1258"/>
      <c r="AI11" s="1255"/>
      <c r="AJ11" s="1255"/>
      <c r="AK11" s="1255"/>
      <c r="AL11" s="1244"/>
      <c r="AM11" t="s">
        <v>349</v>
      </c>
      <c r="AN11" s="1253"/>
      <c r="AO11" t="s">
        <v>22</v>
      </c>
      <c r="AP11" s="1280"/>
      <c r="AQ11" s="1244"/>
      <c r="AR11" t="s">
        <v>349</v>
      </c>
      <c r="AS11" s="1253"/>
      <c r="AT11" t="s">
        <v>236</v>
      </c>
      <c r="AU11" s="1253"/>
      <c r="AV11" s="1280" t="s">
        <v>350</v>
      </c>
      <c r="AW11" s="1324"/>
      <c r="AX11" s="1326"/>
      <c r="AY11" s="1327"/>
    </row>
    <row r="12" spans="2:56">
      <c r="B12" s="1245"/>
      <c r="C12" s="1252"/>
      <c r="D12" s="1252"/>
      <c r="E12" s="1252"/>
      <c r="F12" s="1252"/>
      <c r="G12" s="1252"/>
      <c r="H12" s="1255"/>
      <c r="I12" s="1255"/>
      <c r="J12" s="1255"/>
      <c r="K12" s="1271"/>
      <c r="L12" s="1271"/>
      <c r="M12" s="1271"/>
      <c r="N12" s="1271"/>
      <c r="O12" s="1252"/>
      <c r="P12" s="1281" t="s">
        <v>92</v>
      </c>
      <c r="Q12" s="1258"/>
      <c r="R12" s="1258"/>
      <c r="S12" s="1258"/>
      <c r="T12" s="1255"/>
      <c r="U12" s="1255"/>
      <c r="V12" s="1255"/>
      <c r="W12" s="1271"/>
      <c r="X12" s="1271"/>
      <c r="Y12" s="1271"/>
      <c r="Z12" s="1271"/>
      <c r="AA12" s="1252"/>
      <c r="AB12" s="1281" t="s">
        <v>92</v>
      </c>
      <c r="AC12" s="1258"/>
      <c r="AD12" s="1258"/>
      <c r="AE12" s="1258"/>
      <c r="AF12" s="1258"/>
      <c r="AG12" s="1258"/>
      <c r="AH12" s="1258"/>
      <c r="AI12" s="1255"/>
      <c r="AJ12" s="1255"/>
      <c r="AK12" s="1255"/>
      <c r="AL12" s="1245"/>
      <c r="AM12" s="1252"/>
      <c r="AN12" s="1252"/>
      <c r="AO12" s="1252"/>
      <c r="AP12" s="1283"/>
      <c r="AQ12" s="1319" t="s">
        <v>310</v>
      </c>
      <c r="AR12" s="1322"/>
      <c r="AS12" s="1322"/>
      <c r="AT12" s="1322"/>
      <c r="AU12" s="1252" t="s">
        <v>652</v>
      </c>
      <c r="AV12" s="1283" t="s">
        <v>653</v>
      </c>
      <c r="AW12" s="1245"/>
      <c r="AX12" s="1252"/>
      <c r="AY12" s="1283"/>
    </row>
    <row r="13" spans="2:56">
      <c r="B13" s="1243"/>
      <c r="C13" s="1251"/>
      <c r="D13" s="1251"/>
      <c r="E13" s="1251"/>
      <c r="F13" s="1251"/>
      <c r="G13" s="1251"/>
      <c r="H13" s="1243"/>
      <c r="I13" s="1251"/>
      <c r="J13" s="1265" t="s">
        <v>92</v>
      </c>
      <c r="K13" s="1270" t="s">
        <v>400</v>
      </c>
      <c r="L13" s="1278"/>
      <c r="M13" s="1279"/>
      <c r="N13" s="1279"/>
      <c r="O13" s="1279"/>
      <c r="P13" s="1279"/>
      <c r="Q13" s="1243"/>
      <c r="R13" s="1243"/>
      <c r="S13" s="1265" t="s">
        <v>92</v>
      </c>
      <c r="T13" s="1243"/>
      <c r="U13" s="1251"/>
      <c r="V13" s="1265" t="s">
        <v>92</v>
      </c>
      <c r="W13" s="1270" t="s">
        <v>650</v>
      </c>
      <c r="X13" s="1278"/>
      <c r="Y13" s="1279"/>
      <c r="Z13" s="1279"/>
      <c r="AA13" s="1279"/>
      <c r="AB13" s="1279"/>
      <c r="AC13" s="1243"/>
      <c r="AD13" s="1251"/>
      <c r="AE13" s="1265" t="s">
        <v>92</v>
      </c>
      <c r="AF13" s="1243"/>
      <c r="AG13" s="1251"/>
      <c r="AH13" s="1265" t="s">
        <v>92</v>
      </c>
      <c r="AI13" s="1243"/>
      <c r="AJ13" s="1251"/>
      <c r="AK13" s="1265" t="s">
        <v>424</v>
      </c>
      <c r="AL13" s="1243"/>
      <c r="AM13" s="1251"/>
      <c r="AN13" s="1251"/>
      <c r="AO13" s="1251"/>
      <c r="AP13" s="1318"/>
      <c r="AQ13" s="1243"/>
      <c r="AR13" s="1251"/>
      <c r="AS13" s="1251"/>
      <c r="AT13" s="1251"/>
      <c r="AU13" s="1251"/>
      <c r="AV13" s="1318"/>
      <c r="AW13" s="1243"/>
      <c r="AX13" s="1251"/>
      <c r="AY13" s="1318"/>
    </row>
    <row r="14" spans="2:56" ht="13.5" customHeight="1">
      <c r="B14" s="1244"/>
      <c r="C14" t="s">
        <v>349</v>
      </c>
      <c r="D14" s="1253"/>
      <c r="E14" t="s">
        <v>236</v>
      </c>
      <c r="F14" s="1253"/>
      <c r="G14" t="s">
        <v>350</v>
      </c>
      <c r="H14" s="1255"/>
      <c r="I14" s="1255"/>
      <c r="J14" s="1255"/>
      <c r="K14" s="1271"/>
      <c r="L14" s="1271"/>
      <c r="M14" s="1271"/>
      <c r="N14" s="1271"/>
      <c r="P14" s="1280"/>
      <c r="Q14" s="1258" t="str">
        <f>IF(F14="","",Q11+H14+K14)</f>
        <v/>
      </c>
      <c r="R14" s="1258"/>
      <c r="S14" s="1258"/>
      <c r="T14" s="1255"/>
      <c r="U14" s="1255"/>
      <c r="V14" s="1255"/>
      <c r="W14" s="1271"/>
      <c r="X14" s="1271"/>
      <c r="Y14" s="1271"/>
      <c r="Z14" s="1271"/>
      <c r="AB14" s="1280"/>
      <c r="AC14" s="1258" t="str">
        <f>IF(F14="","",AC11+T14+W14)</f>
        <v/>
      </c>
      <c r="AD14" s="1258"/>
      <c r="AE14" s="1258"/>
      <c r="AF14" s="1258" t="str">
        <f>IF(F14="","",Q14-AC14)</f>
        <v/>
      </c>
      <c r="AG14" s="1258"/>
      <c r="AH14" s="1258"/>
      <c r="AI14" s="1255"/>
      <c r="AJ14" s="1255"/>
      <c r="AK14" s="1255"/>
      <c r="AL14" s="1244"/>
      <c r="AM14" t="s">
        <v>349</v>
      </c>
      <c r="AN14" s="1253"/>
      <c r="AO14" t="s">
        <v>22</v>
      </c>
      <c r="AP14" s="1280"/>
      <c r="AQ14" s="1244"/>
      <c r="AR14" t="s">
        <v>349</v>
      </c>
      <c r="AS14" s="1253"/>
      <c r="AT14" t="s">
        <v>236</v>
      </c>
      <c r="AU14" s="1253"/>
      <c r="AV14" s="1280" t="s">
        <v>350</v>
      </c>
      <c r="AW14" s="1324"/>
      <c r="AX14" s="1326"/>
      <c r="AY14" s="1327"/>
    </row>
    <row r="15" spans="2:56" ht="13.5" customHeight="1">
      <c r="B15" s="1245"/>
      <c r="C15" s="1252"/>
      <c r="D15" s="1252"/>
      <c r="E15" s="1252"/>
      <c r="F15" s="1252"/>
      <c r="G15" s="1252"/>
      <c r="H15" s="1255"/>
      <c r="I15" s="1255"/>
      <c r="J15" s="1255"/>
      <c r="K15" s="1271"/>
      <c r="L15" s="1271"/>
      <c r="M15" s="1271"/>
      <c r="N15" s="1271"/>
      <c r="O15" s="1252"/>
      <c r="P15" s="1281" t="s">
        <v>92</v>
      </c>
      <c r="Q15" s="1258"/>
      <c r="R15" s="1258"/>
      <c r="S15" s="1258"/>
      <c r="T15" s="1255"/>
      <c r="U15" s="1255"/>
      <c r="V15" s="1255"/>
      <c r="W15" s="1271"/>
      <c r="X15" s="1271"/>
      <c r="Y15" s="1271"/>
      <c r="Z15" s="1271"/>
      <c r="AA15" s="1252"/>
      <c r="AB15" s="1281" t="s">
        <v>92</v>
      </c>
      <c r="AC15" s="1258"/>
      <c r="AD15" s="1258"/>
      <c r="AE15" s="1258"/>
      <c r="AF15" s="1258"/>
      <c r="AG15" s="1258"/>
      <c r="AH15" s="1258"/>
      <c r="AI15" s="1255"/>
      <c r="AJ15" s="1255"/>
      <c r="AK15" s="1255"/>
      <c r="AL15" s="1245"/>
      <c r="AM15" s="1252"/>
      <c r="AN15" s="1252"/>
      <c r="AO15" s="1252"/>
      <c r="AP15" s="1283"/>
      <c r="AQ15" s="1319" t="s">
        <v>310</v>
      </c>
      <c r="AR15" s="1322"/>
      <c r="AS15" s="1322"/>
      <c r="AT15" s="1322"/>
      <c r="AU15" s="1252" t="s">
        <v>652</v>
      </c>
      <c r="AV15" s="1283" t="s">
        <v>653</v>
      </c>
      <c r="AW15" s="1245"/>
      <c r="AX15" s="1252"/>
      <c r="AY15" s="1283"/>
    </row>
    <row r="16" spans="2:56">
      <c r="B16" s="1243"/>
      <c r="C16" s="1251"/>
      <c r="D16" s="1251"/>
      <c r="E16" s="1251"/>
      <c r="F16" s="1251"/>
      <c r="G16" s="1251"/>
      <c r="H16" s="1243"/>
      <c r="I16" s="1251"/>
      <c r="J16" s="1265" t="s">
        <v>92</v>
      </c>
      <c r="K16" s="1270" t="s">
        <v>400</v>
      </c>
      <c r="L16" s="1278"/>
      <c r="M16" s="1279"/>
      <c r="N16" s="1279"/>
      <c r="O16" s="1279"/>
      <c r="P16" s="1279"/>
      <c r="Q16" s="1243"/>
      <c r="R16" s="1243"/>
      <c r="S16" s="1265" t="s">
        <v>92</v>
      </c>
      <c r="T16" s="1243"/>
      <c r="U16" s="1251"/>
      <c r="V16" s="1265" t="s">
        <v>92</v>
      </c>
      <c r="W16" s="1270" t="s">
        <v>650</v>
      </c>
      <c r="X16" s="1278"/>
      <c r="Y16" s="1279"/>
      <c r="Z16" s="1279"/>
      <c r="AA16" s="1279"/>
      <c r="AB16" s="1279"/>
      <c r="AC16" s="1243"/>
      <c r="AD16" s="1251"/>
      <c r="AE16" s="1265" t="s">
        <v>92</v>
      </c>
      <c r="AF16" s="1243"/>
      <c r="AG16" s="1251"/>
      <c r="AH16" s="1265" t="s">
        <v>92</v>
      </c>
      <c r="AI16" s="1243"/>
      <c r="AJ16" s="1251"/>
      <c r="AK16" s="1265" t="s">
        <v>424</v>
      </c>
      <c r="AL16" s="1243"/>
      <c r="AM16" s="1251"/>
      <c r="AN16" s="1251"/>
      <c r="AO16" s="1251"/>
      <c r="AP16" s="1318"/>
      <c r="AQ16" s="1243"/>
      <c r="AR16" s="1251"/>
      <c r="AS16" s="1251"/>
      <c r="AT16" s="1251"/>
      <c r="AU16" s="1251"/>
      <c r="AV16" s="1318"/>
      <c r="AW16" s="1243"/>
      <c r="AX16" s="1251"/>
      <c r="AY16" s="1318"/>
    </row>
    <row r="17" spans="2:51">
      <c r="B17" s="1244"/>
      <c r="C17" t="s">
        <v>349</v>
      </c>
      <c r="D17" s="1253"/>
      <c r="E17" t="s">
        <v>236</v>
      </c>
      <c r="F17" s="1253"/>
      <c r="G17" t="s">
        <v>350</v>
      </c>
      <c r="H17" s="1255"/>
      <c r="I17" s="1255"/>
      <c r="J17" s="1255"/>
      <c r="K17" s="1271"/>
      <c r="L17" s="1271"/>
      <c r="M17" s="1271"/>
      <c r="N17" s="1271"/>
      <c r="P17" s="1280"/>
      <c r="Q17" s="1258" t="str">
        <f>IF(F17="","",Q14+H17+K17)</f>
        <v/>
      </c>
      <c r="R17" s="1258"/>
      <c r="S17" s="1258"/>
      <c r="T17" s="1255"/>
      <c r="U17" s="1255"/>
      <c r="V17" s="1255"/>
      <c r="W17" s="1271"/>
      <c r="X17" s="1271"/>
      <c r="Y17" s="1271"/>
      <c r="Z17" s="1271"/>
      <c r="AB17" s="1280"/>
      <c r="AC17" s="1258" t="str">
        <f>IF(F17="","",AC14+T17+W17)</f>
        <v/>
      </c>
      <c r="AD17" s="1258"/>
      <c r="AE17" s="1258"/>
      <c r="AF17" s="1258" t="str">
        <f>IF(F17="","",Q17-AC17)</f>
        <v/>
      </c>
      <c r="AG17" s="1258"/>
      <c r="AH17" s="1258"/>
      <c r="AI17" s="1255"/>
      <c r="AJ17" s="1255"/>
      <c r="AK17" s="1255"/>
      <c r="AL17" s="1244"/>
      <c r="AM17" t="s">
        <v>349</v>
      </c>
      <c r="AN17" s="1253"/>
      <c r="AO17" t="s">
        <v>22</v>
      </c>
      <c r="AP17" s="1280"/>
      <c r="AQ17" s="1244"/>
      <c r="AR17" t="s">
        <v>349</v>
      </c>
      <c r="AS17" s="1253"/>
      <c r="AT17" t="s">
        <v>236</v>
      </c>
      <c r="AU17" s="1253"/>
      <c r="AV17" s="1280" t="s">
        <v>350</v>
      </c>
      <c r="AW17" s="1324"/>
      <c r="AX17" s="1326"/>
      <c r="AY17" s="1327"/>
    </row>
    <row r="18" spans="2:51">
      <c r="B18" s="1245"/>
      <c r="C18" s="1252"/>
      <c r="D18" s="1252"/>
      <c r="E18" s="1252"/>
      <c r="F18" s="1252"/>
      <c r="G18" s="1252"/>
      <c r="H18" s="1255"/>
      <c r="I18" s="1255"/>
      <c r="J18" s="1255"/>
      <c r="K18" s="1271"/>
      <c r="L18" s="1271"/>
      <c r="M18" s="1271"/>
      <c r="N18" s="1271"/>
      <c r="O18" s="1252"/>
      <c r="P18" s="1281" t="s">
        <v>92</v>
      </c>
      <c r="Q18" s="1258"/>
      <c r="R18" s="1258"/>
      <c r="S18" s="1258"/>
      <c r="T18" s="1255"/>
      <c r="U18" s="1255"/>
      <c r="V18" s="1255"/>
      <c r="W18" s="1271"/>
      <c r="X18" s="1271"/>
      <c r="Y18" s="1271"/>
      <c r="Z18" s="1271"/>
      <c r="AA18" s="1252"/>
      <c r="AB18" s="1281" t="s">
        <v>92</v>
      </c>
      <c r="AC18" s="1258"/>
      <c r="AD18" s="1258"/>
      <c r="AE18" s="1258"/>
      <c r="AF18" s="1258"/>
      <c r="AG18" s="1258"/>
      <c r="AH18" s="1258"/>
      <c r="AI18" s="1255"/>
      <c r="AJ18" s="1255"/>
      <c r="AK18" s="1255"/>
      <c r="AL18" s="1245"/>
      <c r="AM18" s="1252"/>
      <c r="AN18" s="1252"/>
      <c r="AO18" s="1252"/>
      <c r="AP18" s="1283"/>
      <c r="AQ18" s="1319" t="s">
        <v>310</v>
      </c>
      <c r="AR18" s="1322"/>
      <c r="AS18" s="1322"/>
      <c r="AT18" s="1322"/>
      <c r="AU18" s="1252" t="s">
        <v>652</v>
      </c>
      <c r="AV18" s="1283" t="s">
        <v>653</v>
      </c>
      <c r="AW18" s="1245"/>
      <c r="AX18" s="1252"/>
      <c r="AY18" s="1283"/>
    </row>
    <row r="19" spans="2:51">
      <c r="B19" s="1243"/>
      <c r="C19" s="1251"/>
      <c r="D19" s="1251"/>
      <c r="E19" s="1251"/>
      <c r="F19" s="1251"/>
      <c r="G19" s="1251"/>
      <c r="H19" s="1243"/>
      <c r="I19" s="1251"/>
      <c r="J19" s="1265" t="s">
        <v>92</v>
      </c>
      <c r="K19" s="1270" t="s">
        <v>400</v>
      </c>
      <c r="L19" s="1278"/>
      <c r="M19" s="1279"/>
      <c r="N19" s="1279"/>
      <c r="O19" s="1279"/>
      <c r="P19" s="1279"/>
      <c r="Q19" s="1243"/>
      <c r="R19" s="1243"/>
      <c r="S19" s="1265" t="s">
        <v>92</v>
      </c>
      <c r="T19" s="1243"/>
      <c r="U19" s="1251"/>
      <c r="V19" s="1265" t="s">
        <v>92</v>
      </c>
      <c r="W19" s="1270" t="s">
        <v>650</v>
      </c>
      <c r="X19" s="1278"/>
      <c r="Y19" s="1279"/>
      <c r="Z19" s="1279"/>
      <c r="AA19" s="1279"/>
      <c r="AB19" s="1279"/>
      <c r="AC19" s="1243"/>
      <c r="AD19" s="1251"/>
      <c r="AE19" s="1265" t="s">
        <v>92</v>
      </c>
      <c r="AF19" s="1243"/>
      <c r="AG19" s="1251"/>
      <c r="AH19" s="1265" t="s">
        <v>92</v>
      </c>
      <c r="AI19" s="1243"/>
      <c r="AJ19" s="1251"/>
      <c r="AK19" s="1265" t="s">
        <v>424</v>
      </c>
      <c r="AL19" s="1243"/>
      <c r="AM19" s="1251"/>
      <c r="AN19" s="1251"/>
      <c r="AO19" s="1251"/>
      <c r="AP19" s="1318"/>
      <c r="AQ19" s="1243"/>
      <c r="AR19" s="1251"/>
      <c r="AS19" s="1251"/>
      <c r="AT19" s="1251"/>
      <c r="AU19" s="1251"/>
      <c r="AV19" s="1318"/>
      <c r="AW19" s="1243"/>
      <c r="AX19" s="1251"/>
      <c r="AY19" s="1318"/>
    </row>
    <row r="20" spans="2:51" ht="13.5" customHeight="1">
      <c r="B20" s="1244"/>
      <c r="C20" t="s">
        <v>349</v>
      </c>
      <c r="D20" s="1253"/>
      <c r="E20" t="s">
        <v>236</v>
      </c>
      <c r="F20" s="1253"/>
      <c r="G20" t="s">
        <v>350</v>
      </c>
      <c r="H20" s="1255"/>
      <c r="I20" s="1255"/>
      <c r="J20" s="1255"/>
      <c r="K20" s="1271"/>
      <c r="L20" s="1271"/>
      <c r="M20" s="1271"/>
      <c r="N20" s="1271"/>
      <c r="P20" s="1280"/>
      <c r="Q20" s="1258" t="str">
        <f>IF(F20="","",Q17+H20+K20)</f>
        <v/>
      </c>
      <c r="R20" s="1258"/>
      <c r="S20" s="1258"/>
      <c r="T20" s="1255"/>
      <c r="U20" s="1255"/>
      <c r="V20" s="1255"/>
      <c r="W20" s="1271"/>
      <c r="X20" s="1271"/>
      <c r="Y20" s="1271"/>
      <c r="Z20" s="1271"/>
      <c r="AB20" s="1280"/>
      <c r="AC20" s="1258" t="str">
        <f>IF(F20="","",AC17+T20+W20)</f>
        <v/>
      </c>
      <c r="AD20" s="1258"/>
      <c r="AE20" s="1258"/>
      <c r="AF20" s="1258" t="str">
        <f>IF(F20="","",Q20-AC20)</f>
        <v/>
      </c>
      <c r="AG20" s="1258"/>
      <c r="AH20" s="1258"/>
      <c r="AI20" s="1255"/>
      <c r="AJ20" s="1255"/>
      <c r="AK20" s="1255"/>
      <c r="AL20" s="1244"/>
      <c r="AM20" t="s">
        <v>349</v>
      </c>
      <c r="AN20" s="1253"/>
      <c r="AO20" t="s">
        <v>22</v>
      </c>
      <c r="AP20" s="1280"/>
      <c r="AQ20" s="1244"/>
      <c r="AR20" t="s">
        <v>349</v>
      </c>
      <c r="AS20" s="1253"/>
      <c r="AT20" t="s">
        <v>236</v>
      </c>
      <c r="AU20" s="1253"/>
      <c r="AV20" s="1280" t="s">
        <v>350</v>
      </c>
      <c r="AW20" s="1324"/>
      <c r="AX20" s="1326"/>
      <c r="AY20" s="1327"/>
    </row>
    <row r="21" spans="2:51" ht="13.5" customHeight="1">
      <c r="B21" s="1245"/>
      <c r="C21" s="1252"/>
      <c r="D21" s="1252"/>
      <c r="E21" s="1252"/>
      <c r="F21" s="1252"/>
      <c r="G21" s="1252"/>
      <c r="H21" s="1255"/>
      <c r="I21" s="1255"/>
      <c r="J21" s="1255"/>
      <c r="K21" s="1271"/>
      <c r="L21" s="1271"/>
      <c r="M21" s="1271"/>
      <c r="N21" s="1271"/>
      <c r="O21" s="1252"/>
      <c r="P21" s="1281" t="s">
        <v>92</v>
      </c>
      <c r="Q21" s="1258"/>
      <c r="R21" s="1258"/>
      <c r="S21" s="1258"/>
      <c r="T21" s="1255"/>
      <c r="U21" s="1255"/>
      <c r="V21" s="1255"/>
      <c r="W21" s="1271"/>
      <c r="X21" s="1271"/>
      <c r="Y21" s="1271"/>
      <c r="Z21" s="1271"/>
      <c r="AA21" s="1252"/>
      <c r="AB21" s="1281" t="s">
        <v>92</v>
      </c>
      <c r="AC21" s="1258"/>
      <c r="AD21" s="1258"/>
      <c r="AE21" s="1258"/>
      <c r="AF21" s="1258"/>
      <c r="AG21" s="1258"/>
      <c r="AH21" s="1258"/>
      <c r="AI21" s="1255"/>
      <c r="AJ21" s="1255"/>
      <c r="AK21" s="1255"/>
      <c r="AL21" s="1245"/>
      <c r="AM21" s="1252"/>
      <c r="AN21" s="1252"/>
      <c r="AO21" s="1252"/>
      <c r="AP21" s="1283"/>
      <c r="AQ21" s="1319" t="s">
        <v>310</v>
      </c>
      <c r="AR21" s="1322"/>
      <c r="AS21" s="1322"/>
      <c r="AT21" s="1322"/>
      <c r="AU21" s="1252" t="s">
        <v>652</v>
      </c>
      <c r="AV21" s="1283" t="s">
        <v>653</v>
      </c>
      <c r="AW21" s="1245"/>
      <c r="AX21" s="1252"/>
      <c r="AY21" s="1283"/>
    </row>
    <row r="22" spans="2:51">
      <c r="B22" s="1243"/>
      <c r="C22" s="1251"/>
      <c r="D22" s="1251"/>
      <c r="E22" s="1251"/>
      <c r="F22" s="1251"/>
      <c r="G22" s="1251"/>
      <c r="H22" s="1243"/>
      <c r="I22" s="1251"/>
      <c r="J22" s="1265" t="s">
        <v>92</v>
      </c>
      <c r="K22" s="1270" t="s">
        <v>400</v>
      </c>
      <c r="L22" s="1278"/>
      <c r="M22" s="1279"/>
      <c r="N22" s="1279"/>
      <c r="O22" s="1279"/>
      <c r="P22" s="1279"/>
      <c r="Q22" s="1243"/>
      <c r="R22" s="1243"/>
      <c r="S22" s="1265" t="s">
        <v>92</v>
      </c>
      <c r="T22" s="1243"/>
      <c r="U22" s="1251"/>
      <c r="V22" s="1265" t="s">
        <v>92</v>
      </c>
      <c r="W22" s="1270" t="s">
        <v>650</v>
      </c>
      <c r="X22" s="1278"/>
      <c r="Y22" s="1279"/>
      <c r="Z22" s="1279"/>
      <c r="AA22" s="1279"/>
      <c r="AB22" s="1279"/>
      <c r="AC22" s="1243"/>
      <c r="AD22" s="1251"/>
      <c r="AE22" s="1265" t="s">
        <v>92</v>
      </c>
      <c r="AF22" s="1243"/>
      <c r="AG22" s="1251"/>
      <c r="AH22" s="1265" t="s">
        <v>92</v>
      </c>
      <c r="AI22" s="1243"/>
      <c r="AJ22" s="1251"/>
      <c r="AK22" s="1265" t="s">
        <v>424</v>
      </c>
      <c r="AL22" s="1243"/>
      <c r="AM22" s="1251"/>
      <c r="AN22" s="1251"/>
      <c r="AO22" s="1251"/>
      <c r="AP22" s="1318"/>
      <c r="AQ22" s="1243"/>
      <c r="AR22" s="1251"/>
      <c r="AS22" s="1251"/>
      <c r="AT22" s="1251"/>
      <c r="AU22" s="1251"/>
      <c r="AV22" s="1318"/>
      <c r="AW22" s="1243"/>
      <c r="AX22" s="1251"/>
      <c r="AY22" s="1318"/>
    </row>
    <row r="23" spans="2:51" ht="13.5" customHeight="1">
      <c r="B23" s="1244"/>
      <c r="C23" t="s">
        <v>349</v>
      </c>
      <c r="D23" s="1253"/>
      <c r="E23" t="s">
        <v>236</v>
      </c>
      <c r="F23" s="1253"/>
      <c r="G23" t="s">
        <v>350</v>
      </c>
      <c r="H23" s="1255"/>
      <c r="I23" s="1255"/>
      <c r="J23" s="1255"/>
      <c r="K23" s="1271"/>
      <c r="L23" s="1271"/>
      <c r="M23" s="1271"/>
      <c r="N23" s="1271"/>
      <c r="P23" s="1280"/>
      <c r="Q23" s="1258" t="str">
        <f>IF(F23="","",Q20+H23+K23)</f>
        <v/>
      </c>
      <c r="R23" s="1258"/>
      <c r="S23" s="1258"/>
      <c r="T23" s="1255"/>
      <c r="U23" s="1255"/>
      <c r="V23" s="1255"/>
      <c r="W23" s="1271"/>
      <c r="X23" s="1271"/>
      <c r="Y23" s="1271"/>
      <c r="Z23" s="1271"/>
      <c r="AB23" s="1280"/>
      <c r="AC23" s="1258" t="str">
        <f>IF(F23="","",AC20+T23+W23)</f>
        <v/>
      </c>
      <c r="AD23" s="1258"/>
      <c r="AE23" s="1258"/>
      <c r="AF23" s="1258" t="str">
        <f>IF(F23="","",Q23-AC23)</f>
        <v/>
      </c>
      <c r="AG23" s="1258"/>
      <c r="AH23" s="1258"/>
      <c r="AI23" s="1255"/>
      <c r="AJ23" s="1255"/>
      <c r="AK23" s="1255"/>
      <c r="AL23" s="1244"/>
      <c r="AM23" t="s">
        <v>349</v>
      </c>
      <c r="AN23" s="1253"/>
      <c r="AO23" t="s">
        <v>22</v>
      </c>
      <c r="AP23" s="1280"/>
      <c r="AQ23" s="1244"/>
      <c r="AR23" t="s">
        <v>349</v>
      </c>
      <c r="AS23" s="1253"/>
      <c r="AT23" t="s">
        <v>236</v>
      </c>
      <c r="AU23" s="1253"/>
      <c r="AV23" s="1280" t="s">
        <v>350</v>
      </c>
      <c r="AW23" s="1324"/>
      <c r="AX23" s="1326"/>
      <c r="AY23" s="1327"/>
    </row>
    <row r="24" spans="2:51" ht="13.5" customHeight="1">
      <c r="B24" s="1245"/>
      <c r="C24" s="1252"/>
      <c r="D24" s="1252"/>
      <c r="E24" s="1252"/>
      <c r="F24" s="1252"/>
      <c r="G24" s="1252"/>
      <c r="H24" s="1255"/>
      <c r="I24" s="1255"/>
      <c r="J24" s="1255"/>
      <c r="K24" s="1271"/>
      <c r="L24" s="1271"/>
      <c r="M24" s="1271"/>
      <c r="N24" s="1271"/>
      <c r="O24" s="1252"/>
      <c r="P24" s="1281" t="s">
        <v>92</v>
      </c>
      <c r="Q24" s="1258"/>
      <c r="R24" s="1258"/>
      <c r="S24" s="1258"/>
      <c r="T24" s="1255"/>
      <c r="U24" s="1255"/>
      <c r="V24" s="1255"/>
      <c r="W24" s="1271"/>
      <c r="X24" s="1271"/>
      <c r="Y24" s="1271"/>
      <c r="Z24" s="1271"/>
      <c r="AA24" s="1252"/>
      <c r="AB24" s="1281" t="s">
        <v>92</v>
      </c>
      <c r="AC24" s="1258"/>
      <c r="AD24" s="1258"/>
      <c r="AE24" s="1258"/>
      <c r="AF24" s="1258"/>
      <c r="AG24" s="1258"/>
      <c r="AH24" s="1258"/>
      <c r="AI24" s="1255"/>
      <c r="AJ24" s="1255"/>
      <c r="AK24" s="1255"/>
      <c r="AL24" s="1245"/>
      <c r="AM24" s="1252"/>
      <c r="AN24" s="1252"/>
      <c r="AO24" s="1252"/>
      <c r="AP24" s="1283"/>
      <c r="AQ24" s="1319" t="s">
        <v>310</v>
      </c>
      <c r="AR24" s="1322"/>
      <c r="AS24" s="1322"/>
      <c r="AT24" s="1322"/>
      <c r="AU24" s="1252" t="s">
        <v>652</v>
      </c>
      <c r="AV24" s="1283" t="s">
        <v>653</v>
      </c>
      <c r="AW24" s="1245"/>
      <c r="AX24" s="1252"/>
      <c r="AY24" s="1283"/>
    </row>
    <row r="25" spans="2:51">
      <c r="B25" s="1243"/>
      <c r="C25" s="1251"/>
      <c r="D25" s="1251"/>
      <c r="E25" s="1251"/>
      <c r="F25" s="1251"/>
      <c r="G25" s="1251"/>
      <c r="H25" s="1243"/>
      <c r="I25" s="1251"/>
      <c r="J25" s="1265" t="s">
        <v>92</v>
      </c>
      <c r="K25" s="1270" t="s">
        <v>400</v>
      </c>
      <c r="L25" s="1278"/>
      <c r="M25" s="1279"/>
      <c r="N25" s="1279"/>
      <c r="O25" s="1279"/>
      <c r="P25" s="1279"/>
      <c r="Q25" s="1243"/>
      <c r="R25" s="1243"/>
      <c r="S25" s="1265" t="s">
        <v>92</v>
      </c>
      <c r="T25" s="1243"/>
      <c r="U25" s="1251"/>
      <c r="V25" s="1265" t="s">
        <v>92</v>
      </c>
      <c r="W25" s="1270" t="s">
        <v>650</v>
      </c>
      <c r="X25" s="1278"/>
      <c r="Y25" s="1279"/>
      <c r="Z25" s="1279"/>
      <c r="AA25" s="1279"/>
      <c r="AB25" s="1279"/>
      <c r="AC25" s="1243"/>
      <c r="AD25" s="1251"/>
      <c r="AE25" s="1265" t="s">
        <v>92</v>
      </c>
      <c r="AF25" s="1243"/>
      <c r="AG25" s="1251"/>
      <c r="AH25" s="1265" t="s">
        <v>92</v>
      </c>
      <c r="AI25" s="1243"/>
      <c r="AJ25" s="1251"/>
      <c r="AK25" s="1265" t="s">
        <v>424</v>
      </c>
      <c r="AL25" s="1243"/>
      <c r="AM25" s="1251"/>
      <c r="AN25" s="1251"/>
      <c r="AO25" s="1251"/>
      <c r="AP25" s="1318"/>
      <c r="AQ25" s="1243"/>
      <c r="AR25" s="1251"/>
      <c r="AS25" s="1251"/>
      <c r="AT25" s="1251"/>
      <c r="AU25" s="1251"/>
      <c r="AV25" s="1318"/>
      <c r="AW25" s="1243"/>
      <c r="AX25" s="1251"/>
      <c r="AY25" s="1318"/>
    </row>
    <row r="26" spans="2:51" ht="13.5" customHeight="1">
      <c r="B26" s="1244"/>
      <c r="C26" t="s">
        <v>349</v>
      </c>
      <c r="D26" s="1253"/>
      <c r="E26" t="s">
        <v>236</v>
      </c>
      <c r="F26" s="1253"/>
      <c r="G26" t="s">
        <v>350</v>
      </c>
      <c r="H26" s="1255"/>
      <c r="I26" s="1255"/>
      <c r="J26" s="1255"/>
      <c r="K26" s="1271"/>
      <c r="L26" s="1271"/>
      <c r="M26" s="1271"/>
      <c r="N26" s="1271"/>
      <c r="P26" s="1280"/>
      <c r="Q26" s="1258" t="str">
        <f>IF(F26="","",Q23+H26+K26)</f>
        <v/>
      </c>
      <c r="R26" s="1258"/>
      <c r="S26" s="1258"/>
      <c r="T26" s="1255"/>
      <c r="U26" s="1255"/>
      <c r="V26" s="1255"/>
      <c r="W26" s="1271"/>
      <c r="X26" s="1271"/>
      <c r="Y26" s="1271"/>
      <c r="Z26" s="1271"/>
      <c r="AB26" s="1280"/>
      <c r="AC26" s="1258" t="str">
        <f>IF(F26="","",AC23+T26+W26)</f>
        <v/>
      </c>
      <c r="AD26" s="1258"/>
      <c r="AE26" s="1258"/>
      <c r="AF26" s="1258" t="str">
        <f>IF(F26="","",Q26-AC26)</f>
        <v/>
      </c>
      <c r="AG26" s="1258"/>
      <c r="AH26" s="1258"/>
      <c r="AI26" s="1255"/>
      <c r="AJ26" s="1255"/>
      <c r="AK26" s="1255"/>
      <c r="AL26" s="1244"/>
      <c r="AM26" t="s">
        <v>349</v>
      </c>
      <c r="AN26" s="1253"/>
      <c r="AO26" t="s">
        <v>22</v>
      </c>
      <c r="AP26" s="1280"/>
      <c r="AQ26" s="1244"/>
      <c r="AR26" t="s">
        <v>349</v>
      </c>
      <c r="AS26" s="1253"/>
      <c r="AT26" t="s">
        <v>236</v>
      </c>
      <c r="AU26" s="1253"/>
      <c r="AV26" s="1280" t="s">
        <v>350</v>
      </c>
      <c r="AW26" s="1324"/>
      <c r="AX26" s="1326"/>
      <c r="AY26" s="1327"/>
    </row>
    <row r="27" spans="2:51" ht="13.5" customHeight="1">
      <c r="B27" s="1245"/>
      <c r="C27" s="1252"/>
      <c r="D27" s="1252"/>
      <c r="E27" s="1252"/>
      <c r="F27" s="1252"/>
      <c r="G27" s="1252"/>
      <c r="H27" s="1255"/>
      <c r="I27" s="1255"/>
      <c r="J27" s="1255"/>
      <c r="K27" s="1271"/>
      <c r="L27" s="1271"/>
      <c r="M27" s="1271"/>
      <c r="N27" s="1271"/>
      <c r="O27" s="1252"/>
      <c r="P27" s="1281" t="s">
        <v>92</v>
      </c>
      <c r="Q27" s="1258"/>
      <c r="R27" s="1258"/>
      <c r="S27" s="1258"/>
      <c r="T27" s="1255"/>
      <c r="U27" s="1255"/>
      <c r="V27" s="1255"/>
      <c r="W27" s="1271"/>
      <c r="X27" s="1271"/>
      <c r="Y27" s="1271"/>
      <c r="Z27" s="1271"/>
      <c r="AA27" s="1252"/>
      <c r="AB27" s="1281" t="s">
        <v>92</v>
      </c>
      <c r="AC27" s="1258"/>
      <c r="AD27" s="1258"/>
      <c r="AE27" s="1258"/>
      <c r="AF27" s="1258"/>
      <c r="AG27" s="1258"/>
      <c r="AH27" s="1258"/>
      <c r="AI27" s="1255"/>
      <c r="AJ27" s="1255"/>
      <c r="AK27" s="1255"/>
      <c r="AL27" s="1245"/>
      <c r="AM27" s="1252"/>
      <c r="AN27" s="1252"/>
      <c r="AO27" s="1252"/>
      <c r="AP27" s="1283"/>
      <c r="AQ27" s="1319" t="s">
        <v>310</v>
      </c>
      <c r="AR27" s="1322"/>
      <c r="AS27" s="1322"/>
      <c r="AT27" s="1322"/>
      <c r="AU27" s="1252" t="s">
        <v>652</v>
      </c>
      <c r="AV27" s="1283" t="s">
        <v>653</v>
      </c>
      <c r="AW27" s="1245"/>
      <c r="AX27" s="1252"/>
      <c r="AY27" s="1283"/>
    </row>
    <row r="28" spans="2:51">
      <c r="B28" s="1243"/>
      <c r="C28" s="1251"/>
      <c r="D28" s="1251"/>
      <c r="E28" s="1251"/>
      <c r="F28" s="1251"/>
      <c r="G28" s="1251"/>
      <c r="H28" s="1243"/>
      <c r="I28" s="1251"/>
      <c r="J28" s="1265" t="s">
        <v>92</v>
      </c>
      <c r="K28" s="1270" t="s">
        <v>400</v>
      </c>
      <c r="L28" s="1278"/>
      <c r="M28" s="1279"/>
      <c r="N28" s="1279"/>
      <c r="O28" s="1279"/>
      <c r="P28" s="1279"/>
      <c r="Q28" s="1243"/>
      <c r="R28" s="1243"/>
      <c r="S28" s="1265" t="s">
        <v>92</v>
      </c>
      <c r="T28" s="1243"/>
      <c r="U28" s="1251"/>
      <c r="V28" s="1265" t="s">
        <v>92</v>
      </c>
      <c r="W28" s="1270" t="s">
        <v>650</v>
      </c>
      <c r="X28" s="1278"/>
      <c r="Y28" s="1279"/>
      <c r="Z28" s="1279"/>
      <c r="AA28" s="1279"/>
      <c r="AB28" s="1279"/>
      <c r="AC28" s="1243"/>
      <c r="AD28" s="1251"/>
      <c r="AE28" s="1265" t="s">
        <v>92</v>
      </c>
      <c r="AF28" s="1243"/>
      <c r="AG28" s="1251"/>
      <c r="AH28" s="1265" t="s">
        <v>92</v>
      </c>
      <c r="AI28" s="1243"/>
      <c r="AJ28" s="1251"/>
      <c r="AK28" s="1265" t="s">
        <v>424</v>
      </c>
      <c r="AL28" s="1311"/>
      <c r="AM28" s="1316"/>
      <c r="AN28" s="1316"/>
      <c r="AO28" s="1251"/>
      <c r="AP28" s="1318"/>
      <c r="AQ28" s="1243"/>
      <c r="AR28" s="1251"/>
      <c r="AS28" s="1251"/>
      <c r="AT28" s="1251"/>
      <c r="AU28" s="1251"/>
      <c r="AV28" s="1318"/>
      <c r="AW28" s="1243"/>
      <c r="AX28" s="1251"/>
      <c r="AY28" s="1318"/>
    </row>
    <row r="29" spans="2:51" ht="13.5" customHeight="1">
      <c r="B29" s="1244"/>
      <c r="C29" t="s">
        <v>349</v>
      </c>
      <c r="D29" s="1253"/>
      <c r="E29" t="s">
        <v>236</v>
      </c>
      <c r="F29" s="1253"/>
      <c r="G29" t="s">
        <v>350</v>
      </c>
      <c r="H29" s="1255"/>
      <c r="I29" s="1255"/>
      <c r="J29" s="1255"/>
      <c r="K29" s="1271"/>
      <c r="L29" s="1271"/>
      <c r="M29" s="1271"/>
      <c r="N29" s="1271"/>
      <c r="P29" s="1280"/>
      <c r="Q29" s="1258" t="str">
        <f>IF(F29="","",Q26+H29+K29)</f>
        <v/>
      </c>
      <c r="R29" s="1258"/>
      <c r="S29" s="1258"/>
      <c r="T29" s="1255"/>
      <c r="U29" s="1255"/>
      <c r="V29" s="1255"/>
      <c r="W29" s="1271"/>
      <c r="X29" s="1271"/>
      <c r="Y29" s="1271"/>
      <c r="Z29" s="1271"/>
      <c r="AB29" s="1280"/>
      <c r="AC29" s="1258" t="str">
        <f>IF(F29="","",AC26+T29+W29)</f>
        <v/>
      </c>
      <c r="AD29" s="1258"/>
      <c r="AE29" s="1258"/>
      <c r="AF29" s="1258" t="str">
        <f>IF(F29="","",Q29-AC29)</f>
        <v/>
      </c>
      <c r="AG29" s="1258"/>
      <c r="AH29" s="1258"/>
      <c r="AI29" s="1255"/>
      <c r="AJ29" s="1255"/>
      <c r="AK29" s="1255"/>
      <c r="AL29" s="1244"/>
      <c r="AM29" t="s">
        <v>349</v>
      </c>
      <c r="AN29" s="1253"/>
      <c r="AO29" t="s">
        <v>22</v>
      </c>
      <c r="AP29" s="1280"/>
      <c r="AQ29" s="1244"/>
      <c r="AR29" t="s">
        <v>349</v>
      </c>
      <c r="AS29" s="1253"/>
      <c r="AT29" t="s">
        <v>236</v>
      </c>
      <c r="AU29" s="1253"/>
      <c r="AV29" s="1280" t="s">
        <v>350</v>
      </c>
      <c r="AW29" s="1324"/>
      <c r="AX29" s="1326"/>
      <c r="AY29" s="1327"/>
    </row>
    <row r="30" spans="2:51" ht="13.5" customHeight="1">
      <c r="B30" s="1245"/>
      <c r="C30" s="1252"/>
      <c r="D30" s="1252"/>
      <c r="E30" s="1252"/>
      <c r="F30" s="1252"/>
      <c r="G30" s="1252"/>
      <c r="H30" s="1255"/>
      <c r="I30" s="1255"/>
      <c r="J30" s="1255"/>
      <c r="K30" s="1271"/>
      <c r="L30" s="1271"/>
      <c r="M30" s="1271"/>
      <c r="N30" s="1271"/>
      <c r="O30" s="1252"/>
      <c r="P30" s="1281" t="s">
        <v>92</v>
      </c>
      <c r="Q30" s="1258"/>
      <c r="R30" s="1258"/>
      <c r="S30" s="1258"/>
      <c r="T30" s="1255"/>
      <c r="U30" s="1255"/>
      <c r="V30" s="1255"/>
      <c r="W30" s="1271"/>
      <c r="X30" s="1271"/>
      <c r="Y30" s="1271"/>
      <c r="Z30" s="1271"/>
      <c r="AA30" s="1252"/>
      <c r="AB30" s="1281" t="s">
        <v>92</v>
      </c>
      <c r="AC30" s="1258"/>
      <c r="AD30" s="1258"/>
      <c r="AE30" s="1258"/>
      <c r="AF30" s="1258"/>
      <c r="AG30" s="1258"/>
      <c r="AH30" s="1258"/>
      <c r="AI30" s="1255"/>
      <c r="AJ30" s="1255"/>
      <c r="AK30" s="1255"/>
      <c r="AL30" s="1312"/>
      <c r="AM30" s="1317"/>
      <c r="AN30" s="1317"/>
      <c r="AO30" s="1252"/>
      <c r="AP30" s="1283"/>
      <c r="AQ30" s="1319" t="s">
        <v>310</v>
      </c>
      <c r="AR30" s="1322"/>
      <c r="AS30" s="1322"/>
      <c r="AT30" s="1322"/>
      <c r="AU30" s="1252" t="s">
        <v>652</v>
      </c>
      <c r="AV30" s="1283" t="s">
        <v>653</v>
      </c>
      <c r="AW30" s="1245"/>
      <c r="AX30" s="1252"/>
      <c r="AY30" s="1283"/>
    </row>
    <row r="31" spans="2:51">
      <c r="B31" s="1243"/>
      <c r="C31" s="1251"/>
      <c r="D31" s="1251"/>
      <c r="E31" s="1251"/>
      <c r="F31" s="1251"/>
      <c r="G31" s="1251"/>
      <c r="H31" s="1243"/>
      <c r="I31" s="1251"/>
      <c r="J31" s="1265" t="s">
        <v>92</v>
      </c>
      <c r="K31" s="1270" t="s">
        <v>400</v>
      </c>
      <c r="L31" s="1278"/>
      <c r="M31" s="1279"/>
      <c r="N31" s="1279"/>
      <c r="O31" s="1279"/>
      <c r="P31" s="1279"/>
      <c r="Q31" s="1243"/>
      <c r="R31" s="1243"/>
      <c r="S31" s="1265" t="s">
        <v>92</v>
      </c>
      <c r="T31" s="1243"/>
      <c r="U31" s="1251"/>
      <c r="V31" s="1265" t="s">
        <v>92</v>
      </c>
      <c r="W31" s="1270" t="s">
        <v>650</v>
      </c>
      <c r="X31" s="1278"/>
      <c r="Y31" s="1279"/>
      <c r="Z31" s="1279"/>
      <c r="AA31" s="1279"/>
      <c r="AB31" s="1279"/>
      <c r="AC31" s="1243"/>
      <c r="AD31" s="1251"/>
      <c r="AE31" s="1265" t="s">
        <v>92</v>
      </c>
      <c r="AF31" s="1243"/>
      <c r="AG31" s="1251"/>
      <c r="AH31" s="1265" t="s">
        <v>92</v>
      </c>
      <c r="AI31" s="1243"/>
      <c r="AJ31" s="1251"/>
      <c r="AK31" s="1265" t="s">
        <v>424</v>
      </c>
      <c r="AL31" s="1243"/>
      <c r="AM31" s="1251"/>
      <c r="AN31" s="1251"/>
      <c r="AO31" s="1251"/>
      <c r="AP31" s="1318"/>
      <c r="AQ31" s="1243"/>
      <c r="AR31" s="1251"/>
      <c r="AS31" s="1251"/>
      <c r="AT31" s="1251"/>
      <c r="AU31" s="1251"/>
      <c r="AV31" s="1318"/>
      <c r="AW31" s="1243"/>
      <c r="AX31" s="1251"/>
      <c r="AY31" s="1318"/>
    </row>
    <row r="32" spans="2:51" ht="13.5" customHeight="1">
      <c r="B32" s="1244"/>
      <c r="C32" t="s">
        <v>349</v>
      </c>
      <c r="D32" s="1253"/>
      <c r="E32" t="s">
        <v>236</v>
      </c>
      <c r="F32" s="1253"/>
      <c r="G32" t="s">
        <v>350</v>
      </c>
      <c r="H32" s="1255"/>
      <c r="I32" s="1255"/>
      <c r="J32" s="1255"/>
      <c r="K32" s="1271"/>
      <c r="L32" s="1271"/>
      <c r="M32" s="1271"/>
      <c r="N32" s="1271"/>
      <c r="P32" s="1280"/>
      <c r="Q32" s="1258" t="str">
        <f>IF(F32="","",Q29+H32+K32)</f>
        <v/>
      </c>
      <c r="R32" s="1258"/>
      <c r="S32" s="1258"/>
      <c r="T32" s="1255"/>
      <c r="U32" s="1255"/>
      <c r="V32" s="1255"/>
      <c r="W32" s="1271"/>
      <c r="X32" s="1271"/>
      <c r="Y32" s="1271"/>
      <c r="Z32" s="1271"/>
      <c r="AB32" s="1280"/>
      <c r="AC32" s="1258" t="str">
        <f>IF(F32="","",AC29+T32+W32)</f>
        <v/>
      </c>
      <c r="AD32" s="1258"/>
      <c r="AE32" s="1258"/>
      <c r="AF32" s="1258" t="str">
        <f>IF(F32="","",Q32-AC32)</f>
        <v/>
      </c>
      <c r="AG32" s="1258"/>
      <c r="AH32" s="1258"/>
      <c r="AI32" s="1255"/>
      <c r="AJ32" s="1255"/>
      <c r="AK32" s="1255"/>
      <c r="AL32" s="1244"/>
      <c r="AM32" t="s">
        <v>349</v>
      </c>
      <c r="AN32" s="1253"/>
      <c r="AO32" t="s">
        <v>22</v>
      </c>
      <c r="AP32" s="1280"/>
      <c r="AQ32" s="1244"/>
      <c r="AR32" t="s">
        <v>349</v>
      </c>
      <c r="AS32" s="1253"/>
      <c r="AT32" t="s">
        <v>236</v>
      </c>
      <c r="AU32" s="1253"/>
      <c r="AV32" s="1280" t="s">
        <v>350</v>
      </c>
      <c r="AW32" s="1324"/>
      <c r="AX32" s="1326"/>
      <c r="AY32" s="1327"/>
    </row>
    <row r="33" spans="2:51" ht="13.5" customHeight="1">
      <c r="B33" s="1245"/>
      <c r="C33" s="1252"/>
      <c r="D33" s="1252"/>
      <c r="E33" s="1252"/>
      <c r="F33" s="1252"/>
      <c r="G33" s="1252"/>
      <c r="H33" s="1255"/>
      <c r="I33" s="1255"/>
      <c r="J33" s="1255"/>
      <c r="K33" s="1271"/>
      <c r="L33" s="1271"/>
      <c r="M33" s="1271"/>
      <c r="N33" s="1271"/>
      <c r="O33" s="1252"/>
      <c r="P33" s="1281" t="s">
        <v>92</v>
      </c>
      <c r="Q33" s="1258"/>
      <c r="R33" s="1258"/>
      <c r="S33" s="1258"/>
      <c r="T33" s="1255"/>
      <c r="U33" s="1255"/>
      <c r="V33" s="1255"/>
      <c r="W33" s="1271"/>
      <c r="X33" s="1271"/>
      <c r="Y33" s="1271"/>
      <c r="Z33" s="1271"/>
      <c r="AA33" s="1252"/>
      <c r="AB33" s="1281" t="s">
        <v>92</v>
      </c>
      <c r="AC33" s="1258"/>
      <c r="AD33" s="1258"/>
      <c r="AE33" s="1258"/>
      <c r="AF33" s="1258"/>
      <c r="AG33" s="1258"/>
      <c r="AH33" s="1258"/>
      <c r="AI33" s="1255"/>
      <c r="AJ33" s="1255"/>
      <c r="AK33" s="1255"/>
      <c r="AL33" s="1245"/>
      <c r="AM33" s="1252"/>
      <c r="AN33" s="1252"/>
      <c r="AO33" s="1252"/>
      <c r="AP33" s="1283"/>
      <c r="AQ33" s="1319" t="s">
        <v>310</v>
      </c>
      <c r="AR33" s="1322"/>
      <c r="AS33" s="1322"/>
      <c r="AT33" s="1322"/>
      <c r="AU33" s="1252" t="s">
        <v>652</v>
      </c>
      <c r="AV33" s="1283" t="s">
        <v>653</v>
      </c>
      <c r="AW33" s="1245"/>
      <c r="AX33" s="1252"/>
      <c r="AY33" s="1283"/>
    </row>
    <row r="34" spans="2:51">
      <c r="B34" s="1243"/>
      <c r="C34" s="1251"/>
      <c r="D34" s="1251"/>
      <c r="E34" s="1251"/>
      <c r="F34" s="1251"/>
      <c r="G34" s="1251"/>
      <c r="H34" s="1243"/>
      <c r="I34" s="1251"/>
      <c r="J34" s="1265" t="s">
        <v>92</v>
      </c>
      <c r="K34" s="1270" t="s">
        <v>400</v>
      </c>
      <c r="L34" s="1278"/>
      <c r="M34" s="1279"/>
      <c r="N34" s="1279"/>
      <c r="O34" s="1279"/>
      <c r="P34" s="1279"/>
      <c r="Q34" s="1243"/>
      <c r="R34" s="1243"/>
      <c r="S34" s="1265" t="s">
        <v>92</v>
      </c>
      <c r="T34" s="1243"/>
      <c r="U34" s="1251"/>
      <c r="V34" s="1265" t="s">
        <v>92</v>
      </c>
      <c r="W34" s="1270" t="s">
        <v>650</v>
      </c>
      <c r="X34" s="1278"/>
      <c r="Y34" s="1279"/>
      <c r="Z34" s="1279"/>
      <c r="AA34" s="1279"/>
      <c r="AB34" s="1279"/>
      <c r="AC34" s="1243"/>
      <c r="AD34" s="1251"/>
      <c r="AE34" s="1265" t="s">
        <v>92</v>
      </c>
      <c r="AF34" s="1243"/>
      <c r="AG34" s="1251"/>
      <c r="AH34" s="1265" t="s">
        <v>92</v>
      </c>
      <c r="AI34" s="1243"/>
      <c r="AJ34" s="1251"/>
      <c r="AK34" s="1265" t="s">
        <v>424</v>
      </c>
      <c r="AL34" s="1243"/>
      <c r="AM34" s="1251"/>
      <c r="AN34" s="1251"/>
      <c r="AO34" s="1251"/>
      <c r="AP34" s="1318"/>
      <c r="AQ34" s="1243"/>
      <c r="AR34" s="1251"/>
      <c r="AS34" s="1251"/>
      <c r="AT34" s="1251"/>
      <c r="AU34" s="1251"/>
      <c r="AV34" s="1318"/>
      <c r="AW34" s="1243"/>
      <c r="AX34" s="1251"/>
      <c r="AY34" s="1318"/>
    </row>
    <row r="35" spans="2:51" ht="13.5" customHeight="1">
      <c r="B35" s="1244"/>
      <c r="C35" t="s">
        <v>349</v>
      </c>
      <c r="D35" s="1253"/>
      <c r="E35" t="s">
        <v>236</v>
      </c>
      <c r="F35" s="1253"/>
      <c r="G35" t="s">
        <v>350</v>
      </c>
      <c r="H35" s="1255"/>
      <c r="I35" s="1255"/>
      <c r="J35" s="1255"/>
      <c r="K35" s="1271"/>
      <c r="L35" s="1271"/>
      <c r="M35" s="1271"/>
      <c r="N35" s="1271"/>
      <c r="P35" s="1280"/>
      <c r="Q35" s="1258" t="str">
        <f>IF(F35="","",Q32+H35+K35)</f>
        <v/>
      </c>
      <c r="R35" s="1258"/>
      <c r="S35" s="1258"/>
      <c r="T35" s="1255"/>
      <c r="U35" s="1255"/>
      <c r="V35" s="1255"/>
      <c r="W35" s="1271"/>
      <c r="X35" s="1271"/>
      <c r="Y35" s="1271"/>
      <c r="Z35" s="1271"/>
      <c r="AB35" s="1280"/>
      <c r="AC35" s="1258" t="str">
        <f>IF(F35="","",AC32+T35+W35)</f>
        <v/>
      </c>
      <c r="AD35" s="1258"/>
      <c r="AE35" s="1258"/>
      <c r="AF35" s="1258" t="str">
        <f>IF(F35="","",Q35-AC35)</f>
        <v/>
      </c>
      <c r="AG35" s="1258"/>
      <c r="AH35" s="1258"/>
      <c r="AI35" s="1255"/>
      <c r="AJ35" s="1255"/>
      <c r="AK35" s="1255"/>
      <c r="AL35" s="1244"/>
      <c r="AM35" t="s">
        <v>349</v>
      </c>
      <c r="AN35" s="1253"/>
      <c r="AO35" t="s">
        <v>22</v>
      </c>
      <c r="AP35" s="1280"/>
      <c r="AQ35" s="1244"/>
      <c r="AR35" t="s">
        <v>349</v>
      </c>
      <c r="AS35" s="1253"/>
      <c r="AT35" t="s">
        <v>236</v>
      </c>
      <c r="AU35" s="1253"/>
      <c r="AV35" s="1280" t="s">
        <v>350</v>
      </c>
      <c r="AW35" s="1324"/>
      <c r="AX35" s="1326"/>
      <c r="AY35" s="1327"/>
    </row>
    <row r="36" spans="2:51" ht="13.5" customHeight="1">
      <c r="B36" s="1245"/>
      <c r="C36" s="1252"/>
      <c r="D36" s="1252"/>
      <c r="E36" s="1252"/>
      <c r="F36" s="1252"/>
      <c r="G36" s="1252"/>
      <c r="H36" s="1255"/>
      <c r="I36" s="1255"/>
      <c r="J36" s="1255"/>
      <c r="K36" s="1271"/>
      <c r="L36" s="1271"/>
      <c r="M36" s="1271"/>
      <c r="N36" s="1271"/>
      <c r="O36" s="1252"/>
      <c r="P36" s="1281" t="s">
        <v>92</v>
      </c>
      <c r="Q36" s="1258"/>
      <c r="R36" s="1258"/>
      <c r="S36" s="1258"/>
      <c r="T36" s="1255"/>
      <c r="U36" s="1255"/>
      <c r="V36" s="1255"/>
      <c r="W36" s="1271"/>
      <c r="X36" s="1271"/>
      <c r="Y36" s="1271"/>
      <c r="Z36" s="1271"/>
      <c r="AA36" s="1252"/>
      <c r="AB36" s="1281" t="s">
        <v>92</v>
      </c>
      <c r="AC36" s="1258"/>
      <c r="AD36" s="1258"/>
      <c r="AE36" s="1258"/>
      <c r="AF36" s="1258"/>
      <c r="AG36" s="1258"/>
      <c r="AH36" s="1258"/>
      <c r="AI36" s="1255"/>
      <c r="AJ36" s="1255"/>
      <c r="AK36" s="1255"/>
      <c r="AL36" s="1245"/>
      <c r="AM36" s="1252"/>
      <c r="AN36" s="1252"/>
      <c r="AO36" s="1252"/>
      <c r="AP36" s="1283"/>
      <c r="AQ36" s="1319" t="s">
        <v>310</v>
      </c>
      <c r="AR36" s="1322"/>
      <c r="AS36" s="1322"/>
      <c r="AT36" s="1322"/>
      <c r="AU36" s="1252" t="s">
        <v>652</v>
      </c>
      <c r="AV36" s="1283" t="s">
        <v>653</v>
      </c>
      <c r="AW36" s="1245"/>
      <c r="AX36" s="1252"/>
      <c r="AY36" s="1283"/>
    </row>
    <row r="37" spans="2:51">
      <c r="B37" s="1243"/>
      <c r="C37" s="1251"/>
      <c r="D37" s="1251"/>
      <c r="E37" s="1251"/>
      <c r="F37" s="1251"/>
      <c r="G37" s="1251"/>
      <c r="H37" s="1243"/>
      <c r="I37" s="1251"/>
      <c r="J37" s="1265" t="s">
        <v>92</v>
      </c>
      <c r="K37" s="1270" t="s">
        <v>400</v>
      </c>
      <c r="L37" s="1278"/>
      <c r="M37" s="1279"/>
      <c r="N37" s="1279"/>
      <c r="O37" s="1279"/>
      <c r="P37" s="1279"/>
      <c r="Q37" s="1243"/>
      <c r="R37" s="1243"/>
      <c r="S37" s="1265" t="s">
        <v>92</v>
      </c>
      <c r="T37" s="1243"/>
      <c r="U37" s="1251"/>
      <c r="V37" s="1265" t="s">
        <v>92</v>
      </c>
      <c r="W37" s="1270" t="s">
        <v>650</v>
      </c>
      <c r="X37" s="1278"/>
      <c r="Y37" s="1279"/>
      <c r="Z37" s="1279"/>
      <c r="AA37" s="1279"/>
      <c r="AB37" s="1279"/>
      <c r="AC37" s="1243"/>
      <c r="AD37" s="1251"/>
      <c r="AE37" s="1265" t="s">
        <v>92</v>
      </c>
      <c r="AF37" s="1243"/>
      <c r="AG37" s="1251"/>
      <c r="AH37" s="1265" t="s">
        <v>92</v>
      </c>
      <c r="AI37" s="1243"/>
      <c r="AJ37" s="1251"/>
      <c r="AK37" s="1265" t="s">
        <v>424</v>
      </c>
      <c r="AL37" s="1243"/>
      <c r="AM37" s="1251"/>
      <c r="AN37" s="1251"/>
      <c r="AO37" s="1251"/>
      <c r="AP37" s="1318"/>
      <c r="AQ37" s="1243"/>
      <c r="AR37" s="1251"/>
      <c r="AS37" s="1251"/>
      <c r="AT37" s="1251"/>
      <c r="AU37" s="1251"/>
      <c r="AV37" s="1318"/>
      <c r="AW37" s="1243"/>
      <c r="AX37" s="1251"/>
      <c r="AY37" s="1318"/>
    </row>
    <row r="38" spans="2:51" ht="13.5" customHeight="1">
      <c r="B38" s="1244"/>
      <c r="C38" t="s">
        <v>349</v>
      </c>
      <c r="D38" s="1253"/>
      <c r="E38" t="s">
        <v>236</v>
      </c>
      <c r="F38" s="1253"/>
      <c r="G38" t="s">
        <v>350</v>
      </c>
      <c r="H38" s="1255"/>
      <c r="I38" s="1255"/>
      <c r="J38" s="1255"/>
      <c r="K38" s="1271"/>
      <c r="L38" s="1271"/>
      <c r="M38" s="1271"/>
      <c r="N38" s="1271"/>
      <c r="P38" s="1280"/>
      <c r="Q38" s="1258" t="str">
        <f>IF(F38="","",Q35+H38+K38)</f>
        <v/>
      </c>
      <c r="R38" s="1258"/>
      <c r="S38" s="1258"/>
      <c r="T38" s="1255"/>
      <c r="U38" s="1255"/>
      <c r="V38" s="1255"/>
      <c r="W38" s="1271"/>
      <c r="X38" s="1271"/>
      <c r="Y38" s="1271"/>
      <c r="Z38" s="1271"/>
      <c r="AB38" s="1280"/>
      <c r="AC38" s="1258" t="str">
        <f>IF(F38="","",AC35+T38+W38)</f>
        <v/>
      </c>
      <c r="AD38" s="1258"/>
      <c r="AE38" s="1258"/>
      <c r="AF38" s="1258" t="str">
        <f>IF(F38="","",Q38-AC38)</f>
        <v/>
      </c>
      <c r="AG38" s="1258"/>
      <c r="AH38" s="1258"/>
      <c r="AI38" s="1255"/>
      <c r="AJ38" s="1255"/>
      <c r="AK38" s="1255"/>
      <c r="AL38" s="1244"/>
      <c r="AM38" t="s">
        <v>349</v>
      </c>
      <c r="AN38" s="1253"/>
      <c r="AO38" t="s">
        <v>22</v>
      </c>
      <c r="AP38" s="1280"/>
      <c r="AQ38" s="1244"/>
      <c r="AR38" t="s">
        <v>349</v>
      </c>
      <c r="AS38" s="1253"/>
      <c r="AT38" t="s">
        <v>236</v>
      </c>
      <c r="AU38" s="1253"/>
      <c r="AV38" s="1280" t="s">
        <v>350</v>
      </c>
      <c r="AW38" s="1324"/>
      <c r="AX38" s="1326"/>
      <c r="AY38" s="1327"/>
    </row>
    <row r="39" spans="2:51" ht="13.5" customHeight="1">
      <c r="B39" s="1245"/>
      <c r="C39" s="1252"/>
      <c r="D39" s="1252"/>
      <c r="E39" s="1252"/>
      <c r="F39" s="1252"/>
      <c r="G39" s="1252"/>
      <c r="H39" s="1255"/>
      <c r="I39" s="1255"/>
      <c r="J39" s="1255"/>
      <c r="K39" s="1271"/>
      <c r="L39" s="1271"/>
      <c r="M39" s="1271"/>
      <c r="N39" s="1271"/>
      <c r="O39" s="1252"/>
      <c r="P39" s="1281" t="s">
        <v>92</v>
      </c>
      <c r="Q39" s="1258"/>
      <c r="R39" s="1258"/>
      <c r="S39" s="1258"/>
      <c r="T39" s="1255"/>
      <c r="U39" s="1255"/>
      <c r="V39" s="1255"/>
      <c r="W39" s="1271"/>
      <c r="X39" s="1271"/>
      <c r="Y39" s="1271"/>
      <c r="Z39" s="1271"/>
      <c r="AA39" s="1252"/>
      <c r="AB39" s="1281" t="s">
        <v>92</v>
      </c>
      <c r="AC39" s="1258"/>
      <c r="AD39" s="1258"/>
      <c r="AE39" s="1258"/>
      <c r="AF39" s="1258"/>
      <c r="AG39" s="1258"/>
      <c r="AH39" s="1258"/>
      <c r="AI39" s="1255"/>
      <c r="AJ39" s="1255"/>
      <c r="AK39" s="1255"/>
      <c r="AL39" s="1245"/>
      <c r="AM39" s="1252"/>
      <c r="AN39" s="1252"/>
      <c r="AO39" s="1252"/>
      <c r="AP39" s="1283"/>
      <c r="AQ39" s="1319" t="s">
        <v>310</v>
      </c>
      <c r="AR39" s="1322"/>
      <c r="AS39" s="1322"/>
      <c r="AT39" s="1322"/>
      <c r="AU39" s="1252" t="s">
        <v>652</v>
      </c>
      <c r="AV39" s="1283" t="s">
        <v>653</v>
      </c>
      <c r="AW39" s="1245"/>
      <c r="AX39" s="1252"/>
      <c r="AY39" s="1283"/>
    </row>
    <row r="40" spans="2:51">
      <c r="B40" s="1243"/>
      <c r="C40" s="1251"/>
      <c r="D40" s="1251"/>
      <c r="E40" s="1251"/>
      <c r="F40" s="1251"/>
      <c r="G40" s="1251"/>
      <c r="H40" s="1243"/>
      <c r="I40" s="1251"/>
      <c r="J40" s="1265"/>
      <c r="K40" s="1270" t="s">
        <v>400</v>
      </c>
      <c r="L40" s="1278"/>
      <c r="M40" s="1279"/>
      <c r="N40" s="1279"/>
      <c r="O40" s="1279"/>
      <c r="P40" s="1279"/>
      <c r="Q40" s="1243"/>
      <c r="R40" s="1243"/>
      <c r="S40" s="1265" t="s">
        <v>92</v>
      </c>
      <c r="T40" s="1243"/>
      <c r="U40" s="1251"/>
      <c r="V40" s="1265" t="s">
        <v>92</v>
      </c>
      <c r="W40" s="1270" t="s">
        <v>650</v>
      </c>
      <c r="X40" s="1278"/>
      <c r="Y40" s="1279"/>
      <c r="Z40" s="1279"/>
      <c r="AA40" s="1279"/>
      <c r="AB40" s="1279"/>
      <c r="AC40" s="1243"/>
      <c r="AD40" s="1251"/>
      <c r="AE40" s="1265" t="s">
        <v>92</v>
      </c>
      <c r="AF40" s="1243"/>
      <c r="AG40" s="1251"/>
      <c r="AH40" s="1265" t="s">
        <v>92</v>
      </c>
      <c r="AI40" s="1243"/>
      <c r="AJ40" s="1251"/>
      <c r="AK40" s="1265" t="s">
        <v>424</v>
      </c>
      <c r="AL40" s="1243"/>
      <c r="AM40" s="1251"/>
      <c r="AN40" s="1251"/>
      <c r="AO40" s="1251"/>
      <c r="AP40" s="1318"/>
      <c r="AQ40" s="1243"/>
      <c r="AR40" s="1251"/>
      <c r="AS40" s="1251"/>
      <c r="AT40" s="1251"/>
      <c r="AU40" s="1251"/>
      <c r="AV40" s="1318"/>
      <c r="AW40" s="1243"/>
      <c r="AX40" s="1251"/>
      <c r="AY40" s="1318"/>
    </row>
    <row r="41" spans="2:51" ht="13.5" customHeight="1">
      <c r="B41" s="1244"/>
      <c r="C41" t="s">
        <v>349</v>
      </c>
      <c r="D41" s="1253"/>
      <c r="E41" t="s">
        <v>236</v>
      </c>
      <c r="F41" s="1253"/>
      <c r="G41" t="s">
        <v>350</v>
      </c>
      <c r="H41" s="1255"/>
      <c r="I41" s="1255"/>
      <c r="J41" s="1255"/>
      <c r="K41" s="1271"/>
      <c r="L41" s="1271"/>
      <c r="M41" s="1271"/>
      <c r="N41" s="1271"/>
      <c r="P41" s="1280"/>
      <c r="Q41" s="1258" t="str">
        <f>IF(F41="","",Q38+H41+K41)</f>
        <v/>
      </c>
      <c r="R41" s="1258"/>
      <c r="S41" s="1258"/>
      <c r="T41" s="1255"/>
      <c r="U41" s="1255"/>
      <c r="V41" s="1255"/>
      <c r="W41" s="1271"/>
      <c r="X41" s="1271"/>
      <c r="Y41" s="1271"/>
      <c r="Z41" s="1271"/>
      <c r="AB41" s="1280"/>
      <c r="AC41" s="1258" t="str">
        <f>IF(F41="","",AC38+T41+W41)</f>
        <v/>
      </c>
      <c r="AD41" s="1258"/>
      <c r="AE41" s="1258"/>
      <c r="AF41" s="1258" t="str">
        <f>IF(F41="","",Q41-AC41)</f>
        <v/>
      </c>
      <c r="AG41" s="1258"/>
      <c r="AH41" s="1258"/>
      <c r="AI41" s="1255"/>
      <c r="AJ41" s="1255"/>
      <c r="AK41" s="1255"/>
      <c r="AL41" s="1244"/>
      <c r="AM41" t="s">
        <v>349</v>
      </c>
      <c r="AN41" s="1253"/>
      <c r="AO41" t="s">
        <v>22</v>
      </c>
      <c r="AP41" s="1280"/>
      <c r="AQ41" s="1244"/>
      <c r="AR41" t="s">
        <v>349</v>
      </c>
      <c r="AS41" s="1253"/>
      <c r="AT41" t="s">
        <v>236</v>
      </c>
      <c r="AU41" s="1253"/>
      <c r="AV41" s="1280" t="s">
        <v>350</v>
      </c>
      <c r="AW41" s="1324"/>
      <c r="AX41" s="1326"/>
      <c r="AY41" s="1327"/>
    </row>
    <row r="42" spans="2:51" ht="13.5" customHeight="1">
      <c r="B42" s="1245"/>
      <c r="C42" s="1252"/>
      <c r="D42" s="1252"/>
      <c r="E42" s="1252"/>
      <c r="F42" s="1252"/>
      <c r="G42" s="1252"/>
      <c r="H42" s="1255"/>
      <c r="I42" s="1255"/>
      <c r="J42" s="1255"/>
      <c r="K42" s="1271"/>
      <c r="L42" s="1271"/>
      <c r="M42" s="1271"/>
      <c r="N42" s="1271"/>
      <c r="O42" s="1252"/>
      <c r="P42" s="1281" t="s">
        <v>92</v>
      </c>
      <c r="Q42" s="1258"/>
      <c r="R42" s="1258"/>
      <c r="S42" s="1258"/>
      <c r="T42" s="1255"/>
      <c r="U42" s="1255"/>
      <c r="V42" s="1255"/>
      <c r="W42" s="1271"/>
      <c r="X42" s="1271"/>
      <c r="Y42" s="1271"/>
      <c r="Z42" s="1271"/>
      <c r="AA42" s="1252"/>
      <c r="AB42" s="1281" t="s">
        <v>92</v>
      </c>
      <c r="AC42" s="1258"/>
      <c r="AD42" s="1258"/>
      <c r="AE42" s="1258"/>
      <c r="AF42" s="1258"/>
      <c r="AG42" s="1258"/>
      <c r="AH42" s="1258"/>
      <c r="AI42" s="1255"/>
      <c r="AJ42" s="1255"/>
      <c r="AK42" s="1255"/>
      <c r="AL42" s="1245"/>
      <c r="AM42" s="1252"/>
      <c r="AN42" s="1252"/>
      <c r="AO42" s="1252"/>
      <c r="AP42" s="1283"/>
      <c r="AQ42" s="1319" t="s">
        <v>310</v>
      </c>
      <c r="AR42" s="1322"/>
      <c r="AS42" s="1322"/>
      <c r="AT42" s="1322"/>
      <c r="AU42" s="1252" t="s">
        <v>652</v>
      </c>
      <c r="AV42" s="1283" t="s">
        <v>653</v>
      </c>
      <c r="AW42" s="1245"/>
      <c r="AX42" s="1252"/>
      <c r="AY42" s="1283"/>
    </row>
    <row r="43" spans="2:51">
      <c r="B43" s="1243"/>
      <c r="C43" s="1251"/>
      <c r="D43" s="1251"/>
      <c r="E43" s="1251"/>
      <c r="F43" s="1251"/>
      <c r="G43" s="1251"/>
      <c r="H43" s="1243"/>
      <c r="I43" s="1251"/>
      <c r="J43" s="1265"/>
      <c r="K43" s="1270" t="s">
        <v>400</v>
      </c>
      <c r="L43" s="1278"/>
      <c r="M43" s="1279"/>
      <c r="N43" s="1279"/>
      <c r="O43" s="1279"/>
      <c r="P43" s="1279"/>
      <c r="Q43" s="1243"/>
      <c r="R43" s="1243"/>
      <c r="S43" s="1265" t="s">
        <v>92</v>
      </c>
      <c r="T43" s="1243"/>
      <c r="U43" s="1251"/>
      <c r="V43" s="1265" t="s">
        <v>92</v>
      </c>
      <c r="W43" s="1270" t="s">
        <v>650</v>
      </c>
      <c r="X43" s="1278"/>
      <c r="Y43" s="1279"/>
      <c r="Z43" s="1279"/>
      <c r="AA43" s="1279"/>
      <c r="AB43" s="1279"/>
      <c r="AC43" s="1243"/>
      <c r="AD43" s="1251"/>
      <c r="AE43" s="1265" t="s">
        <v>92</v>
      </c>
      <c r="AF43" s="1243"/>
      <c r="AG43" s="1251"/>
      <c r="AH43" s="1265" t="s">
        <v>92</v>
      </c>
      <c r="AI43" s="1243"/>
      <c r="AJ43" s="1251"/>
      <c r="AK43" s="1265" t="s">
        <v>424</v>
      </c>
      <c r="AL43" s="1243"/>
      <c r="AM43" s="1251"/>
      <c r="AN43" s="1251"/>
      <c r="AO43" s="1251"/>
      <c r="AP43" s="1318"/>
      <c r="AQ43" s="1243"/>
      <c r="AR43" s="1251"/>
      <c r="AS43" s="1251"/>
      <c r="AT43" s="1251"/>
      <c r="AU43" s="1251"/>
      <c r="AV43" s="1318"/>
      <c r="AW43" s="1243"/>
      <c r="AX43" s="1251"/>
      <c r="AY43" s="1318"/>
    </row>
    <row r="44" spans="2:51">
      <c r="B44" s="1244"/>
      <c r="C44" t="s">
        <v>349</v>
      </c>
      <c r="D44" s="1253"/>
      <c r="E44" t="s">
        <v>236</v>
      </c>
      <c r="F44" s="1253"/>
      <c r="G44" t="s">
        <v>350</v>
      </c>
      <c r="H44" s="1256"/>
      <c r="I44" s="1256"/>
      <c r="J44" s="1256"/>
      <c r="K44" s="1272"/>
      <c r="L44" s="1272"/>
      <c r="M44" s="1272"/>
      <c r="N44" s="1272"/>
      <c r="P44" s="1280"/>
      <c r="Q44" s="1286" t="str">
        <f>IF(F44="","",Q41+H44+K44)</f>
        <v/>
      </c>
      <c r="R44" s="1286"/>
      <c r="S44" s="1286"/>
      <c r="T44" s="1256"/>
      <c r="U44" s="1256"/>
      <c r="V44" s="1256"/>
      <c r="W44" s="1272"/>
      <c r="X44" s="1272"/>
      <c r="Y44" s="1272"/>
      <c r="Z44" s="1272"/>
      <c r="AB44" s="1280"/>
      <c r="AC44" s="1286" t="str">
        <f>IF(F44="","",AC41+T44+W44)</f>
        <v/>
      </c>
      <c r="AD44" s="1286"/>
      <c r="AE44" s="1286"/>
      <c r="AF44" s="1286" t="str">
        <f>IF(F44="","",Q44-AC44)</f>
        <v/>
      </c>
      <c r="AG44" s="1286"/>
      <c r="AH44" s="1286"/>
      <c r="AI44" s="1256"/>
      <c r="AJ44" s="1256"/>
      <c r="AK44" s="1256"/>
      <c r="AL44" s="1244"/>
      <c r="AM44" t="s">
        <v>349</v>
      </c>
      <c r="AN44" s="1253"/>
      <c r="AO44" t="s">
        <v>22</v>
      </c>
      <c r="AP44" s="1280"/>
      <c r="AQ44" s="1244"/>
      <c r="AR44" t="s">
        <v>349</v>
      </c>
      <c r="AS44" s="1253"/>
      <c r="AT44" t="s">
        <v>236</v>
      </c>
      <c r="AU44" s="1253"/>
      <c r="AV44" s="1280" t="s">
        <v>350</v>
      </c>
      <c r="AW44" s="1324"/>
      <c r="AX44" s="1326"/>
      <c r="AY44" s="1327"/>
    </row>
    <row r="45" spans="2:51" ht="14.25">
      <c r="B45" s="1246"/>
      <c r="H45" s="1256"/>
      <c r="I45" s="1256"/>
      <c r="J45" s="1256"/>
      <c r="K45" s="1272"/>
      <c r="L45" s="1272"/>
      <c r="M45" s="1272"/>
      <c r="N45" s="1272"/>
      <c r="P45" s="1282" t="s">
        <v>92</v>
      </c>
      <c r="Q45" s="1286"/>
      <c r="R45" s="1286"/>
      <c r="S45" s="1286"/>
      <c r="T45" s="1256"/>
      <c r="U45" s="1256"/>
      <c r="V45" s="1256"/>
      <c r="W45" s="1272"/>
      <c r="X45" s="1272"/>
      <c r="Y45" s="1272"/>
      <c r="Z45" s="1272"/>
      <c r="AB45" s="1282" t="s">
        <v>92</v>
      </c>
      <c r="AC45" s="1286"/>
      <c r="AD45" s="1286"/>
      <c r="AE45" s="1286"/>
      <c r="AF45" s="1286"/>
      <c r="AG45" s="1286"/>
      <c r="AH45" s="1286"/>
      <c r="AI45" s="1256"/>
      <c r="AJ45" s="1256"/>
      <c r="AK45" s="1256"/>
      <c r="AL45" s="1246"/>
      <c r="AP45" s="1280"/>
      <c r="AQ45" s="1320" t="s">
        <v>310</v>
      </c>
      <c r="AR45" s="1323"/>
      <c r="AS45" s="1323"/>
      <c r="AT45" s="1323"/>
      <c r="AU45" t="s">
        <v>652</v>
      </c>
      <c r="AV45" s="1280" t="s">
        <v>653</v>
      </c>
      <c r="AW45" s="1246"/>
      <c r="AY45" s="1280"/>
    </row>
    <row r="46" spans="2:51" ht="13.5" customHeight="1">
      <c r="B46" s="1247" t="s">
        <v>272</v>
      </c>
      <c r="C46" s="1247"/>
      <c r="D46" s="1247"/>
      <c r="E46" s="1247"/>
      <c r="F46" s="1247"/>
      <c r="G46" s="1247"/>
      <c r="H46" s="1257"/>
      <c r="I46" s="1249"/>
      <c r="J46" s="1266" t="s">
        <v>92</v>
      </c>
      <c r="K46" s="1249"/>
      <c r="L46" s="1249"/>
      <c r="M46" s="1249"/>
      <c r="N46" s="1249"/>
      <c r="O46" s="1249"/>
      <c r="P46" s="1266" t="s">
        <v>92</v>
      </c>
      <c r="Q46" s="1287"/>
      <c r="R46" s="1287"/>
      <c r="S46" s="1287"/>
      <c r="T46" s="1287"/>
      <c r="U46" s="1287"/>
      <c r="V46" s="1287"/>
      <c r="W46" s="1249"/>
      <c r="X46" s="1249"/>
      <c r="Y46" s="1249"/>
      <c r="Z46" s="1249"/>
      <c r="AA46" s="1249"/>
      <c r="AB46" s="1266" t="s">
        <v>92</v>
      </c>
      <c r="AC46" s="1287"/>
      <c r="AD46" s="1287"/>
      <c r="AE46" s="1287"/>
      <c r="AF46" s="1307" t="s">
        <v>260</v>
      </c>
      <c r="AG46" s="1307"/>
      <c r="AH46" s="1307"/>
      <c r="AI46" s="1308" t="s">
        <v>560</v>
      </c>
      <c r="AJ46" s="1308"/>
      <c r="AK46" s="1308"/>
      <c r="AL46" s="1313" t="s">
        <v>654</v>
      </c>
      <c r="AM46" s="1313"/>
      <c r="AN46" s="1313"/>
      <c r="AO46" s="1313"/>
      <c r="AP46" s="1313"/>
      <c r="AQ46" s="1308" t="s">
        <v>655</v>
      </c>
      <c r="AR46" s="1308"/>
      <c r="AS46" s="1308"/>
      <c r="AT46" s="1308"/>
      <c r="AU46" s="1308"/>
      <c r="AV46" s="1308"/>
      <c r="AW46" s="1325"/>
      <c r="AX46" s="1325"/>
      <c r="AY46" s="1325"/>
    </row>
    <row r="47" spans="2:51" ht="13.5" customHeight="1">
      <c r="B47" s="1247"/>
      <c r="C47" s="1247"/>
      <c r="D47" s="1247"/>
      <c r="E47" s="1247"/>
      <c r="F47" s="1247"/>
      <c r="G47" s="1247"/>
      <c r="H47" s="1258" t="str">
        <f>IF(SUM(H11,H14,H17,H20,H23,H26,H29,H32,H35,H38,H41,H44)=0,"",SUM(H11,H14,H17,H20,H23,H26,H29,H32,H35,H38,H41,H44))</f>
        <v/>
      </c>
      <c r="I47" s="1258"/>
      <c r="J47" s="1258"/>
      <c r="K47" s="1273" t="str">
        <f>IF(SUM(K11,K14,K17,K20,K23,K26,K29,K32,K35,K38,K41,K44)=0,"",SUM(K11,K14,K17,K20,K23,K26,K29,K32,K35,K38,K41,K44))</f>
        <v/>
      </c>
      <c r="L47" s="1273"/>
      <c r="M47" s="1273"/>
      <c r="N47" s="1273"/>
      <c r="O47" s="1273"/>
      <c r="P47" s="1280"/>
      <c r="Q47" s="1287"/>
      <c r="R47" s="1287"/>
      <c r="S47" s="1287"/>
      <c r="T47" s="1287"/>
      <c r="U47" s="1287"/>
      <c r="V47" s="1287"/>
      <c r="W47" s="1273" t="str">
        <f>IF(SUM(W11,W14,W17,W20,W23,W26,W29,W32,W35,W38,W41,W44)=0,"",SUM(W11,W14,W17,W20,W23,W26,W29,W32,W35,W38,W41,W44))</f>
        <v/>
      </c>
      <c r="X47" s="1273"/>
      <c r="Y47" s="1273"/>
      <c r="Z47" s="1273"/>
      <c r="AA47" s="1273"/>
      <c r="AB47" s="1280"/>
      <c r="AC47" s="1287"/>
      <c r="AD47" s="1287"/>
      <c r="AE47" s="1287"/>
      <c r="AF47" s="1307"/>
      <c r="AG47" s="1307"/>
      <c r="AH47" s="1307"/>
      <c r="AI47" s="1308"/>
      <c r="AJ47" s="1308"/>
      <c r="AK47" s="1308"/>
      <c r="AL47" s="1314" t="s">
        <v>656</v>
      </c>
      <c r="AM47" s="1314"/>
      <c r="AN47" s="1314"/>
      <c r="AO47" s="1314"/>
      <c r="AP47" s="1314"/>
      <c r="AQ47" s="1308"/>
      <c r="AR47" s="1308"/>
      <c r="AS47" s="1308"/>
      <c r="AT47" s="1308"/>
      <c r="AU47" s="1308"/>
      <c r="AV47" s="1308"/>
      <c r="AW47" s="1325"/>
      <c r="AX47" s="1325"/>
      <c r="AY47" s="1325"/>
    </row>
    <row r="48" spans="2:51" ht="13.5" customHeight="1">
      <c r="B48" s="1247"/>
      <c r="C48" s="1247"/>
      <c r="D48" s="1247"/>
      <c r="E48" s="1247"/>
      <c r="F48" s="1247"/>
      <c r="G48" s="1247"/>
      <c r="H48" s="1258"/>
      <c r="I48" s="1258"/>
      <c r="J48" s="1258"/>
      <c r="K48" s="1273"/>
      <c r="L48" s="1273"/>
      <c r="M48" s="1273"/>
      <c r="N48" s="1273"/>
      <c r="O48" s="1273"/>
      <c r="P48" s="1283"/>
      <c r="Q48" s="1287"/>
      <c r="R48" s="1287"/>
      <c r="S48" s="1287"/>
      <c r="T48" s="1287"/>
      <c r="U48" s="1287"/>
      <c r="V48" s="1287"/>
      <c r="W48" s="1273"/>
      <c r="X48" s="1273"/>
      <c r="Y48" s="1273"/>
      <c r="Z48" s="1273"/>
      <c r="AA48" s="1273"/>
      <c r="AB48" s="1283"/>
      <c r="AC48" s="1287"/>
      <c r="AD48" s="1287"/>
      <c r="AE48" s="1287"/>
      <c r="AF48" s="1307"/>
      <c r="AG48" s="1307"/>
      <c r="AH48" s="1307"/>
      <c r="AI48" s="1308"/>
      <c r="AJ48" s="1308"/>
      <c r="AK48" s="1308"/>
      <c r="AL48" s="1315"/>
      <c r="AM48" s="1315"/>
      <c r="AN48" s="1315"/>
      <c r="AO48" s="1315"/>
      <c r="AP48" s="1315"/>
      <c r="AQ48" s="1243"/>
      <c r="AR48" s="1251"/>
      <c r="AS48" s="1251"/>
      <c r="AT48" s="1251"/>
      <c r="AU48" s="1251"/>
      <c r="AV48" s="1318" t="s">
        <v>653</v>
      </c>
      <c r="AW48" s="1325"/>
      <c r="AX48" s="1325"/>
      <c r="AY48" s="1325"/>
    </row>
    <row r="49" spans="2:51">
      <c r="B49" s="1247"/>
      <c r="C49" s="1247"/>
      <c r="D49" s="1247"/>
      <c r="E49" s="1247"/>
      <c r="F49" s="1247"/>
      <c r="G49" s="1247"/>
      <c r="H49" s="1259" t="s">
        <v>604</v>
      </c>
      <c r="I49" s="1251"/>
      <c r="J49" s="1265" t="s">
        <v>657</v>
      </c>
      <c r="K49" s="1274" t="s">
        <v>658</v>
      </c>
      <c r="P49" s="1265" t="s">
        <v>657</v>
      </c>
      <c r="Q49" s="1287"/>
      <c r="R49" s="1287"/>
      <c r="S49" s="1287"/>
      <c r="T49" s="1287"/>
      <c r="U49" s="1287"/>
      <c r="V49" s="1287"/>
      <c r="W49" s="1274" t="s">
        <v>282</v>
      </c>
      <c r="AB49" s="1265" t="s">
        <v>657</v>
      </c>
      <c r="AC49" s="1287"/>
      <c r="AD49" s="1287"/>
      <c r="AE49" s="1287"/>
      <c r="AF49" s="1307"/>
      <c r="AG49" s="1307"/>
      <c r="AH49" s="1307"/>
      <c r="AI49" s="1243"/>
      <c r="AJ49" s="1251"/>
      <c r="AK49" s="1310" t="s">
        <v>424</v>
      </c>
      <c r="AL49" s="1315"/>
      <c r="AM49" s="1315"/>
      <c r="AN49" s="1315"/>
      <c r="AO49" s="1315"/>
      <c r="AP49" s="1315"/>
      <c r="AQ49" s="1321" t="str">
        <f>IF(SUM(AR12,AR15,AR18,AR21,AR24,AR27,AR30,AR33,AR36,AR39,AR42,AR45)=0,"",SUM(AR12,AR15,AR18,AR21,AR24,AR27,AR30,AR33,AR36,AR39,AR42,AR45))</f>
        <v/>
      </c>
      <c r="AR49" s="1321"/>
      <c r="AS49" s="1321"/>
      <c r="AT49" s="1321"/>
      <c r="AU49" s="1321"/>
      <c r="AV49" s="1321"/>
      <c r="AW49" s="1325"/>
      <c r="AX49" s="1325"/>
      <c r="AY49" s="1325"/>
    </row>
    <row r="50" spans="2:51" ht="13.5" customHeight="1">
      <c r="B50" s="1247"/>
      <c r="C50" s="1247"/>
      <c r="D50" s="1247"/>
      <c r="E50" s="1247"/>
      <c r="F50" s="1247"/>
      <c r="G50" s="1247"/>
      <c r="H50" s="1260" t="str">
        <f>IF(H47="","",H47*310)</f>
        <v/>
      </c>
      <c r="I50" s="1260"/>
      <c r="J50" s="1260"/>
      <c r="K50" s="1275" t="str">
        <f>IF(K47="","",K47*310)</f>
        <v/>
      </c>
      <c r="L50" s="1275"/>
      <c r="M50" s="1275"/>
      <c r="N50" s="1275"/>
      <c r="O50" s="1275"/>
      <c r="P50" s="1280"/>
      <c r="Q50" s="1287"/>
      <c r="R50" s="1287"/>
      <c r="S50" s="1287"/>
      <c r="T50" s="1287"/>
      <c r="U50" s="1287"/>
      <c r="V50" s="1287"/>
      <c r="W50" s="1275" t="str">
        <f>IF(W47="","",W47*310)</f>
        <v/>
      </c>
      <c r="X50" s="1275"/>
      <c r="Y50" s="1275"/>
      <c r="Z50" s="1275"/>
      <c r="AA50" s="1275"/>
      <c r="AB50" s="1280"/>
      <c r="AC50" s="1287"/>
      <c r="AD50" s="1287"/>
      <c r="AE50" s="1287"/>
      <c r="AF50" s="1307"/>
      <c r="AG50" s="1307"/>
      <c r="AH50" s="1307"/>
      <c r="AI50" s="1309"/>
      <c r="AJ50" s="1309"/>
      <c r="AK50" s="1309"/>
      <c r="AL50" s="1315"/>
      <c r="AM50" s="1315"/>
      <c r="AN50" s="1315"/>
      <c r="AO50" s="1315"/>
      <c r="AP50" s="1315"/>
      <c r="AQ50" s="1321"/>
      <c r="AR50" s="1321"/>
      <c r="AS50" s="1321"/>
      <c r="AT50" s="1321"/>
      <c r="AU50" s="1321"/>
      <c r="AV50" s="1321"/>
      <c r="AW50" s="1325"/>
      <c r="AX50" s="1325"/>
      <c r="AY50" s="1325"/>
    </row>
    <row r="51" spans="2:51" ht="14.25" customHeight="1">
      <c r="B51" s="1247"/>
      <c r="C51" s="1247"/>
      <c r="D51" s="1247"/>
      <c r="E51" s="1247"/>
      <c r="F51" s="1247"/>
      <c r="G51" s="1247"/>
      <c r="H51" s="1260"/>
      <c r="I51" s="1260"/>
      <c r="J51" s="1260"/>
      <c r="K51" s="1275"/>
      <c r="L51" s="1275"/>
      <c r="M51" s="1275"/>
      <c r="N51" s="1275"/>
      <c r="O51" s="1275"/>
      <c r="P51" s="1284"/>
      <c r="Q51" s="1287"/>
      <c r="R51" s="1287"/>
      <c r="S51" s="1287"/>
      <c r="T51" s="1287"/>
      <c r="U51" s="1287"/>
      <c r="V51" s="1287"/>
      <c r="W51" s="1275"/>
      <c r="X51" s="1275"/>
      <c r="Y51" s="1275"/>
      <c r="Z51" s="1275"/>
      <c r="AA51" s="1275"/>
      <c r="AB51" s="1284"/>
      <c r="AC51" s="1287"/>
      <c r="AD51" s="1287"/>
      <c r="AE51" s="1287"/>
      <c r="AF51" s="1307"/>
      <c r="AG51" s="1307"/>
      <c r="AH51" s="1307"/>
      <c r="AI51" s="1309"/>
      <c r="AJ51" s="1309"/>
      <c r="AK51" s="1309"/>
      <c r="AL51" s="1315"/>
      <c r="AM51" s="1315"/>
      <c r="AN51" s="1315"/>
      <c r="AO51" s="1315"/>
      <c r="AP51" s="1315"/>
      <c r="AQ51" s="1321"/>
      <c r="AR51" s="1321"/>
      <c r="AS51" s="1321"/>
      <c r="AT51" s="1321"/>
      <c r="AU51" s="1321"/>
      <c r="AV51" s="1321"/>
      <c r="AW51" s="1325"/>
      <c r="AX51" s="1325"/>
      <c r="AY51" s="1325"/>
    </row>
    <row r="52" spans="2:51">
      <c r="B52" s="1248"/>
    </row>
    <row r="53" spans="2:51">
      <c r="F53" t="s">
        <v>659</v>
      </c>
      <c r="H53" s="1261"/>
      <c r="I53" s="1263"/>
      <c r="J53" s="1267"/>
      <c r="K53" t="s">
        <v>660</v>
      </c>
    </row>
    <row r="54" spans="2:51">
      <c r="H54" t="s">
        <v>462</v>
      </c>
    </row>
  </sheetData>
  <mergeCells count="186">
    <mergeCell ref="B2:AY2"/>
    <mergeCell ref="L7:P7"/>
    <mergeCell ref="B8:G8"/>
    <mergeCell ref="H8:S8"/>
    <mergeCell ref="T8:AE8"/>
    <mergeCell ref="AF8:AH8"/>
    <mergeCell ref="AI8:AP8"/>
    <mergeCell ref="AQ8:AV8"/>
    <mergeCell ref="B9:G9"/>
    <mergeCell ref="H9:J9"/>
    <mergeCell ref="K9:P9"/>
    <mergeCell ref="Q9:S9"/>
    <mergeCell ref="T9:V9"/>
    <mergeCell ref="W9:AB9"/>
    <mergeCell ref="AC9:AE9"/>
    <mergeCell ref="AF9:AH9"/>
    <mergeCell ref="AI9:AK9"/>
    <mergeCell ref="AL9:AP9"/>
    <mergeCell ref="AQ9:AV9"/>
    <mergeCell ref="M10:P10"/>
    <mergeCell ref="Q10:R10"/>
    <mergeCell ref="Y10:AB10"/>
    <mergeCell ref="AR12:AT12"/>
    <mergeCell ref="M13:P13"/>
    <mergeCell ref="Q13:R13"/>
    <mergeCell ref="Y13:AB13"/>
    <mergeCell ref="AR15:AT15"/>
    <mergeCell ref="M16:P16"/>
    <mergeCell ref="Q16:R16"/>
    <mergeCell ref="Y16:AB16"/>
    <mergeCell ref="AR18:AT18"/>
    <mergeCell ref="M19:P19"/>
    <mergeCell ref="Q19:R19"/>
    <mergeCell ref="Y19:AB19"/>
    <mergeCell ref="AR21:AT21"/>
    <mergeCell ref="M22:P22"/>
    <mergeCell ref="Q22:R22"/>
    <mergeCell ref="Y22:AB22"/>
    <mergeCell ref="AR24:AT24"/>
    <mergeCell ref="M25:P25"/>
    <mergeCell ref="Q25:R25"/>
    <mergeCell ref="Y25:AB25"/>
    <mergeCell ref="AR27:AT27"/>
    <mergeCell ref="M28:P28"/>
    <mergeCell ref="Q28:R28"/>
    <mergeCell ref="Y28:AB28"/>
    <mergeCell ref="AR30:AT30"/>
    <mergeCell ref="M31:P31"/>
    <mergeCell ref="Q31:R31"/>
    <mergeCell ref="Y31:AB31"/>
    <mergeCell ref="AR33:AT33"/>
    <mergeCell ref="M34:P34"/>
    <mergeCell ref="Q34:R34"/>
    <mergeCell ref="Y34:AB34"/>
    <mergeCell ref="AR36:AT36"/>
    <mergeCell ref="M37:P37"/>
    <mergeCell ref="Q37:R37"/>
    <mergeCell ref="Y37:AB37"/>
    <mergeCell ref="AR39:AT39"/>
    <mergeCell ref="M40:P40"/>
    <mergeCell ref="Q40:R40"/>
    <mergeCell ref="Y40:AB40"/>
    <mergeCell ref="AR42:AT42"/>
    <mergeCell ref="M43:P43"/>
    <mergeCell ref="Q43:R43"/>
    <mergeCell ref="Y43:AB43"/>
    <mergeCell ref="AR45:AT45"/>
    <mergeCell ref="AL46:AP46"/>
    <mergeCell ref="AL47:AP47"/>
    <mergeCell ref="B4:F5"/>
    <mergeCell ref="G4:S5"/>
    <mergeCell ref="T5:U7"/>
    <mergeCell ref="AW8:AY9"/>
    <mergeCell ref="H11:J12"/>
    <mergeCell ref="K11:N12"/>
    <mergeCell ref="Q11:S12"/>
    <mergeCell ref="T11:V12"/>
    <mergeCell ref="W11:Z12"/>
    <mergeCell ref="AC11:AE12"/>
    <mergeCell ref="AF11:AH12"/>
    <mergeCell ref="AI11:AK12"/>
    <mergeCell ref="H14:J15"/>
    <mergeCell ref="K14:N15"/>
    <mergeCell ref="Q14:S15"/>
    <mergeCell ref="T14:V15"/>
    <mergeCell ref="W14:Z15"/>
    <mergeCell ref="AC14:AE15"/>
    <mergeCell ref="AF14:AH15"/>
    <mergeCell ref="AI14:AK15"/>
    <mergeCell ref="H17:J18"/>
    <mergeCell ref="K17:N18"/>
    <mergeCell ref="Q17:S18"/>
    <mergeCell ref="T17:V18"/>
    <mergeCell ref="W17:Z18"/>
    <mergeCell ref="AC17:AE18"/>
    <mergeCell ref="AF17:AH18"/>
    <mergeCell ref="AI17:AK18"/>
    <mergeCell ref="H20:J21"/>
    <mergeCell ref="K20:N21"/>
    <mergeCell ref="Q20:S21"/>
    <mergeCell ref="T20:V21"/>
    <mergeCell ref="W20:Z21"/>
    <mergeCell ref="AC20:AE21"/>
    <mergeCell ref="AF20:AH21"/>
    <mergeCell ref="AI20:AK21"/>
    <mergeCell ref="H23:J24"/>
    <mergeCell ref="K23:N24"/>
    <mergeCell ref="Q23:S24"/>
    <mergeCell ref="T23:V24"/>
    <mergeCell ref="W23:Z24"/>
    <mergeCell ref="AC23:AE24"/>
    <mergeCell ref="AF23:AH24"/>
    <mergeCell ref="AI23:AK24"/>
    <mergeCell ref="H26:J27"/>
    <mergeCell ref="K26:N27"/>
    <mergeCell ref="Q26:S27"/>
    <mergeCell ref="T26:V27"/>
    <mergeCell ref="W26:Z27"/>
    <mergeCell ref="AC26:AE27"/>
    <mergeCell ref="AF26:AH27"/>
    <mergeCell ref="AI26:AK27"/>
    <mergeCell ref="H29:J30"/>
    <mergeCell ref="K29:N30"/>
    <mergeCell ref="Q29:S30"/>
    <mergeCell ref="T29:V30"/>
    <mergeCell ref="W29:Z30"/>
    <mergeCell ref="AC29:AE30"/>
    <mergeCell ref="AF29:AH30"/>
    <mergeCell ref="AI29:AK30"/>
    <mergeCell ref="H32:J33"/>
    <mergeCell ref="K32:N33"/>
    <mergeCell ref="Q32:S33"/>
    <mergeCell ref="T32:V33"/>
    <mergeCell ref="W32:Z33"/>
    <mergeCell ref="AC32:AE33"/>
    <mergeCell ref="AF32:AH33"/>
    <mergeCell ref="AI32:AK33"/>
    <mergeCell ref="H35:J36"/>
    <mergeCell ref="K35:N36"/>
    <mergeCell ref="Q35:S36"/>
    <mergeCell ref="T35:V36"/>
    <mergeCell ref="W35:Z36"/>
    <mergeCell ref="AC35:AE36"/>
    <mergeCell ref="AF35:AH36"/>
    <mergeCell ref="AI35:AK36"/>
    <mergeCell ref="H38:J39"/>
    <mergeCell ref="K38:N39"/>
    <mergeCell ref="Q38:S39"/>
    <mergeCell ref="T38:V39"/>
    <mergeCell ref="W38:Z39"/>
    <mergeCell ref="AC38:AE39"/>
    <mergeCell ref="AF38:AH39"/>
    <mergeCell ref="AI38:AK39"/>
    <mergeCell ref="H41:J42"/>
    <mergeCell ref="K41:N42"/>
    <mergeCell ref="Q41:S42"/>
    <mergeCell ref="T41:V42"/>
    <mergeCell ref="W41:Z42"/>
    <mergeCell ref="AC41:AE42"/>
    <mergeCell ref="AF41:AH42"/>
    <mergeCell ref="AI41:AK42"/>
    <mergeCell ref="H44:J45"/>
    <mergeCell ref="K44:N45"/>
    <mergeCell ref="Q44:S45"/>
    <mergeCell ref="T44:V45"/>
    <mergeCell ref="W44:Z45"/>
    <mergeCell ref="AC44:AE45"/>
    <mergeCell ref="AF44:AH45"/>
    <mergeCell ref="AI44:AK45"/>
    <mergeCell ref="B46:G51"/>
    <mergeCell ref="Q46:S51"/>
    <mergeCell ref="T46:V51"/>
    <mergeCell ref="AC46:AE51"/>
    <mergeCell ref="AF46:AH51"/>
    <mergeCell ref="AI46:AK48"/>
    <mergeCell ref="AQ46:AV47"/>
    <mergeCell ref="AW46:AY51"/>
    <mergeCell ref="H47:J48"/>
    <mergeCell ref="K47:O48"/>
    <mergeCell ref="W47:AA48"/>
    <mergeCell ref="AL48:AP51"/>
    <mergeCell ref="AQ49:AV51"/>
    <mergeCell ref="H50:J51"/>
    <mergeCell ref="K50:O51"/>
    <mergeCell ref="W50:AA51"/>
    <mergeCell ref="AI50:AK51"/>
  </mergeCells>
  <phoneticPr fontId="5" type="Hiragana"/>
  <hyperlinks>
    <hyperlink ref="BD7" location="'入力表(工事・業務）'!A1"/>
  </hyperlinks>
  <pageMargins left="0.59027777777777801" right="0" top="0" bottom="0" header="0.511811023622047" footer="0.511811023622047"/>
  <pageSetup paperSize="9" scale="84" fitToWidth="1" fitToHeight="1" orientation="landscape" usePrinterDefaults="1" horizontalDpi="300" verticalDpi="300" r:id="rId1"/>
  <drawing r:id="rId2"/>
  <legacyDrawing r:id="rId3"/>
</worksheet>
</file>

<file path=xl/worksheets/sheet38.xml><?xml version="1.0" encoding="utf-8"?>
<worksheet xmlns="http://schemas.openxmlformats.org/spreadsheetml/2006/main" xmlns:r="http://schemas.openxmlformats.org/officeDocument/2006/relationships" xmlns:mc="http://schemas.openxmlformats.org/markup-compatibility/2006">
  <dimension ref="B1:AD58"/>
  <sheetViews>
    <sheetView view="pageBreakPreview" topLeftCell="A22" zoomScale="110" zoomScaleSheetLayoutView="110" workbookViewId="0">
      <selection activeCell="AD33" sqref="AD33"/>
    </sheetView>
  </sheetViews>
  <sheetFormatPr defaultColWidth="8.546875" defaultRowHeight="13.5"/>
  <cols>
    <col min="1" max="4" width="3.12890625" customWidth="1"/>
    <col min="5" max="5" width="3.62890625" customWidth="1"/>
    <col min="6" max="35" width="3.12890625" customWidth="1"/>
    <col min="36" max="58" width="3.62890625" customWidth="1"/>
  </cols>
  <sheetData>
    <row r="1" spans="2:30">
      <c r="B1" t="s">
        <v>661</v>
      </c>
    </row>
    <row r="5" spans="2:30" ht="17.25">
      <c r="B5" s="1328" t="s">
        <v>662</v>
      </c>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row>
    <row r="6" spans="2:30" ht="17.25">
      <c r="B6" s="1328" t="s">
        <v>663</v>
      </c>
      <c r="C6" s="1328"/>
      <c r="D6" s="1328"/>
      <c r="E6" s="1328"/>
      <c r="F6" s="1328"/>
      <c r="G6" s="1328"/>
      <c r="H6" s="1328"/>
      <c r="I6" s="1328"/>
      <c r="J6" s="1328"/>
      <c r="K6" s="1328"/>
      <c r="L6" s="1328"/>
      <c r="M6" s="1328"/>
      <c r="N6" s="1328"/>
      <c r="O6" s="1328"/>
      <c r="P6" s="1328"/>
      <c r="Q6" s="1328"/>
      <c r="R6" s="1328"/>
      <c r="S6" s="1328"/>
      <c r="T6" s="1328"/>
      <c r="U6" s="1328"/>
      <c r="V6" s="1328"/>
      <c r="W6" s="1328"/>
      <c r="X6" s="1328"/>
      <c r="Y6" s="1328"/>
      <c r="Z6" s="1328"/>
      <c r="AA6" s="1328"/>
      <c r="AB6" s="1328"/>
      <c r="AC6" s="1328"/>
      <c r="AD6" s="1328"/>
    </row>
    <row r="8" spans="2:30">
      <c r="Y8" s="1252" t="s">
        <v>144</v>
      </c>
      <c r="Z8" s="1252"/>
      <c r="AA8" s="1252"/>
      <c r="AB8" s="1342"/>
      <c r="AC8" s="1342"/>
      <c r="AD8" s="1342"/>
    </row>
    <row r="10" spans="2:30">
      <c r="V10" t="s">
        <v>525</v>
      </c>
      <c r="Y10" t="s">
        <v>349</v>
      </c>
      <c r="AA10" t="s">
        <v>236</v>
      </c>
      <c r="AC10" t="s">
        <v>350</v>
      </c>
    </row>
    <row r="12" spans="2:30">
      <c r="B12" t="s">
        <v>664</v>
      </c>
      <c r="D12" s="1329"/>
      <c r="E12" s="1329"/>
      <c r="F12" s="1329"/>
      <c r="G12" s="1329"/>
      <c r="H12" s="1329"/>
      <c r="I12" s="1329"/>
      <c r="J12" s="1329"/>
      <c r="K12" s="1329"/>
      <c r="L12" s="1329"/>
      <c r="M12" s="1329"/>
    </row>
    <row r="13" spans="2:30" ht="14.25">
      <c r="B13" s="1252" t="s">
        <v>665</v>
      </c>
      <c r="C13" s="1252"/>
      <c r="D13" s="1329"/>
      <c r="E13" s="1329"/>
      <c r="F13" s="1329"/>
      <c r="G13" s="1329"/>
      <c r="H13" s="1329"/>
      <c r="I13" s="1329"/>
      <c r="J13" s="1329"/>
      <c r="K13" s="1329"/>
      <c r="L13" s="1329"/>
      <c r="M13" s="1329"/>
      <c r="N13" s="1329" t="s">
        <v>666</v>
      </c>
    </row>
    <row r="15" spans="2:30">
      <c r="L15" s="1332"/>
      <c r="M15" s="1332"/>
      <c r="N15" s="1332"/>
      <c r="O15" s="1332"/>
      <c r="P15" s="1332"/>
      <c r="Q15" s="1332"/>
      <c r="R15" s="1332"/>
      <c r="S15" s="1332"/>
      <c r="T15" s="1332"/>
      <c r="U15" s="1332"/>
      <c r="V15" s="1332"/>
      <c r="W15" s="1332"/>
    </row>
    <row r="16" spans="2:30">
      <c r="H16" s="1252" t="s">
        <v>73</v>
      </c>
      <c r="I16" s="1252"/>
      <c r="J16" s="1252"/>
      <c r="K16" s="1252"/>
      <c r="L16" s="1332"/>
      <c r="M16" s="1332"/>
      <c r="N16" s="1332"/>
      <c r="O16" s="1332"/>
      <c r="P16" s="1332"/>
      <c r="Q16" s="1332"/>
      <c r="R16" s="1332"/>
      <c r="S16" s="1332"/>
      <c r="T16" s="1332"/>
      <c r="U16" s="1332"/>
      <c r="V16" s="1332"/>
      <c r="W16" s="1332"/>
    </row>
    <row r="17" spans="3:30">
      <c r="L17" s="1334"/>
      <c r="M17" s="1334"/>
      <c r="N17" s="1334"/>
      <c r="O17" s="1334"/>
      <c r="P17" s="1334"/>
      <c r="Q17" s="1334"/>
      <c r="R17" s="1334"/>
      <c r="S17" s="1334"/>
      <c r="T17" s="1334"/>
      <c r="U17" s="1334"/>
      <c r="V17" s="1334"/>
      <c r="W17" s="1334"/>
    </row>
    <row r="18" spans="3:30">
      <c r="H18" s="1252" t="s">
        <v>447</v>
      </c>
      <c r="I18" s="1252"/>
      <c r="J18" s="1252"/>
      <c r="K18" s="1252"/>
      <c r="L18" s="1334"/>
      <c r="M18" s="1334"/>
      <c r="N18" s="1334"/>
      <c r="O18" s="1334"/>
      <c r="P18" s="1334"/>
      <c r="Q18" s="1334"/>
      <c r="R18" s="1334"/>
      <c r="S18" s="1334"/>
      <c r="T18" s="1334"/>
      <c r="U18" s="1334"/>
      <c r="V18" s="1334"/>
      <c r="W18" s="1334"/>
    </row>
    <row r="19" spans="3:30">
      <c r="H19" t="s">
        <v>667</v>
      </c>
      <c r="L19" s="1335"/>
      <c r="M19" s="1335"/>
      <c r="N19" s="1335"/>
      <c r="O19" s="1335"/>
      <c r="P19" s="1335"/>
      <c r="Q19" s="1335"/>
      <c r="R19" s="1335"/>
      <c r="S19" s="1335"/>
      <c r="T19" s="1335"/>
      <c r="U19" s="1335"/>
      <c r="V19" s="1335"/>
      <c r="W19" s="1335"/>
    </row>
    <row r="20" spans="3:30">
      <c r="H20" s="1252" t="s">
        <v>94</v>
      </c>
      <c r="I20" s="1252"/>
      <c r="J20" s="1252"/>
      <c r="K20" s="1252"/>
      <c r="L20" s="1335"/>
      <c r="M20" s="1335"/>
      <c r="N20" s="1335"/>
      <c r="O20" s="1335"/>
      <c r="P20" s="1335"/>
      <c r="Q20" s="1335"/>
      <c r="R20" s="1335"/>
      <c r="S20" s="1335"/>
      <c r="T20" s="1335"/>
      <c r="U20" s="1335"/>
      <c r="V20" s="1335"/>
      <c r="W20" s="1335"/>
    </row>
    <row r="21" spans="3:30">
      <c r="L21" s="1336"/>
      <c r="M21" s="1336"/>
      <c r="N21" s="1336"/>
      <c r="O21" s="1336"/>
      <c r="P21" s="1336"/>
      <c r="Q21" s="1336"/>
      <c r="R21" s="1336"/>
      <c r="S21" s="1336"/>
      <c r="T21" s="1336"/>
      <c r="U21" s="1336"/>
      <c r="V21" s="1336"/>
      <c r="W21" s="1336"/>
    </row>
    <row r="22" spans="3:30" ht="21" customHeight="1">
      <c r="H22" s="1252" t="s">
        <v>668</v>
      </c>
      <c r="I22" s="1252"/>
      <c r="J22" s="1252"/>
      <c r="K22" s="1252"/>
      <c r="L22" s="1336"/>
      <c r="M22" s="1336"/>
      <c r="N22" s="1336"/>
      <c r="O22" s="1336"/>
      <c r="P22" s="1336"/>
      <c r="Q22" s="1336"/>
      <c r="R22" s="1336"/>
      <c r="S22" s="1336"/>
      <c r="T22" s="1336"/>
      <c r="U22" s="1336"/>
      <c r="V22" s="1336"/>
      <c r="W22" s="1336"/>
    </row>
    <row r="23" spans="3:30">
      <c r="L23" s="1337"/>
      <c r="M23" s="1337"/>
      <c r="N23" s="1337"/>
      <c r="O23" s="1337"/>
      <c r="P23" s="1337"/>
      <c r="Q23" s="1337"/>
    </row>
    <row r="24" spans="3:30">
      <c r="H24" s="1252" t="s">
        <v>237</v>
      </c>
      <c r="I24" s="1252"/>
      <c r="J24" s="1252"/>
      <c r="K24" s="1252"/>
      <c r="L24" s="1337"/>
      <c r="M24" s="1337"/>
      <c r="N24" s="1337"/>
      <c r="O24" s="1337"/>
      <c r="P24" s="1337"/>
      <c r="Q24" s="1337"/>
    </row>
    <row r="26" spans="3:30" ht="14.25">
      <c r="C26" s="1" t="s">
        <v>669</v>
      </c>
    </row>
    <row r="28" spans="3:30" ht="14.25">
      <c r="M28" s="1338" t="s">
        <v>200</v>
      </c>
    </row>
    <row r="30" spans="3:30">
      <c r="C30" t="s">
        <v>434</v>
      </c>
      <c r="F30" s="1330" t="s">
        <v>525</v>
      </c>
      <c r="H30" t="s">
        <v>349</v>
      </c>
      <c r="J30" t="s">
        <v>236</v>
      </c>
      <c r="L30" t="s">
        <v>350</v>
      </c>
      <c r="M30" s="1339" t="s">
        <v>539</v>
      </c>
      <c r="O30" s="1330" t="s">
        <v>525</v>
      </c>
      <c r="Q30" t="s">
        <v>349</v>
      </c>
      <c r="S30" t="s">
        <v>236</v>
      </c>
      <c r="U30" t="s">
        <v>350</v>
      </c>
      <c r="Y30" s="202" t="s">
        <v>670</v>
      </c>
      <c r="Z30" s="202"/>
      <c r="AA30" s="202"/>
      <c r="AB30" s="202"/>
      <c r="AC30" s="202"/>
      <c r="AD30" s="202"/>
    </row>
    <row r="31" spans="3:30" ht="12" customHeight="1">
      <c r="Y31" s="1243"/>
      <c r="Z31" s="1251"/>
      <c r="AA31" s="1251"/>
      <c r="AB31" s="1251"/>
      <c r="AC31" s="1251"/>
      <c r="AD31" s="1318"/>
    </row>
    <row r="32" spans="3:30" ht="17.25">
      <c r="C32" t="s">
        <v>671</v>
      </c>
      <c r="F32" s="1252"/>
      <c r="G32" s="1331"/>
      <c r="H32" s="1331"/>
      <c r="I32" s="1331"/>
      <c r="J32" s="1332" t="s">
        <v>424</v>
      </c>
      <c r="L32" t="s">
        <v>343</v>
      </c>
      <c r="P32" s="1252"/>
      <c r="Q32" s="1331"/>
      <c r="R32" s="1331"/>
      <c r="S32" s="1331"/>
      <c r="T32" s="1332" t="s">
        <v>350</v>
      </c>
      <c r="Y32" s="1246"/>
      <c r="AD32" s="1280"/>
    </row>
    <row r="33" spans="2:30">
      <c r="Y33" s="1245"/>
      <c r="Z33" s="1252"/>
      <c r="AA33" s="1252"/>
      <c r="AB33" s="1252"/>
      <c r="AC33" s="1252"/>
      <c r="AD33" s="1283" t="s">
        <v>1</v>
      </c>
    </row>
    <row r="35" spans="2:30" ht="14.25">
      <c r="B35" s="1250"/>
      <c r="C35" s="1250"/>
      <c r="D35" s="1250"/>
      <c r="E35" s="1250"/>
      <c r="F35" s="1250"/>
      <c r="G35" s="1250"/>
      <c r="H35" s="1250"/>
      <c r="I35" s="1250"/>
      <c r="J35" s="1250"/>
      <c r="K35" s="1250"/>
      <c r="L35" s="1250"/>
      <c r="M35" s="1250"/>
      <c r="N35" s="1250"/>
      <c r="O35" s="1250"/>
      <c r="P35" s="1250"/>
      <c r="Q35" s="1250"/>
      <c r="R35" s="1250"/>
      <c r="S35" s="1250"/>
      <c r="T35" s="1250"/>
      <c r="U35" s="1250"/>
      <c r="V35" s="1250"/>
      <c r="W35" s="1250"/>
      <c r="X35" s="1250"/>
      <c r="Y35" s="1250"/>
      <c r="Z35" s="1250"/>
      <c r="AA35" s="1250"/>
      <c r="AB35" s="1250"/>
      <c r="AC35" s="1250"/>
      <c r="AD35" s="1250"/>
    </row>
    <row r="38" spans="2:30" ht="17.25">
      <c r="B38" s="1328" t="s">
        <v>672</v>
      </c>
      <c r="C38" s="1328"/>
      <c r="D38" s="1328"/>
      <c r="E38" s="1328"/>
      <c r="F38" s="1328"/>
      <c r="G38" s="1328"/>
      <c r="H38" s="1328"/>
      <c r="I38" s="1328"/>
      <c r="J38" s="1328"/>
      <c r="K38" s="1328"/>
      <c r="L38" s="1328"/>
      <c r="M38" s="1328"/>
      <c r="N38" s="1328"/>
      <c r="O38" s="1328"/>
      <c r="P38" s="1328"/>
      <c r="Q38" s="1328"/>
      <c r="R38" s="1328"/>
      <c r="S38" s="1328"/>
      <c r="T38" s="1328"/>
      <c r="U38" s="1328"/>
      <c r="V38" s="1328"/>
      <c r="W38" s="1328"/>
      <c r="X38" s="1328"/>
      <c r="Y38" s="1328"/>
      <c r="Z38" s="1328"/>
      <c r="AA38" s="1328"/>
      <c r="AB38" s="1328"/>
      <c r="AC38" s="1328"/>
      <c r="AD38" s="1328"/>
    </row>
    <row r="40" spans="2:30">
      <c r="Y40" s="1252" t="s">
        <v>144</v>
      </c>
      <c r="Z40" s="1252"/>
      <c r="AA40" s="1252"/>
      <c r="AB40" s="1342"/>
      <c r="AC40" s="1342"/>
      <c r="AD40" s="1342"/>
    </row>
    <row r="42" spans="2:30">
      <c r="B42" t="s">
        <v>664</v>
      </c>
      <c r="D42" s="1329" t="str">
        <f>IF(D12="","",D12)</f>
        <v/>
      </c>
      <c r="E42" s="1329"/>
      <c r="F42" s="1329"/>
      <c r="G42" s="1329"/>
      <c r="H42" s="1329"/>
      <c r="I42" s="1329"/>
      <c r="J42" s="1329"/>
      <c r="K42" s="1329"/>
      <c r="L42" s="1329"/>
      <c r="M42" s="1329"/>
    </row>
    <row r="43" spans="2:30" ht="14.25">
      <c r="B43" s="1252" t="s">
        <v>665</v>
      </c>
      <c r="C43" s="1252"/>
      <c r="D43" s="1329"/>
      <c r="E43" s="1329"/>
      <c r="F43" s="1329"/>
      <c r="G43" s="1329"/>
      <c r="H43" s="1329"/>
      <c r="I43" s="1329"/>
      <c r="J43" s="1329"/>
      <c r="K43" s="1329"/>
      <c r="L43" s="1329"/>
      <c r="M43" s="1329"/>
      <c r="N43" s="1329" t="s">
        <v>666</v>
      </c>
    </row>
    <row r="45" spans="2:30">
      <c r="N45" s="1331"/>
      <c r="O45" s="1331"/>
      <c r="P45" s="1331"/>
      <c r="Q45" s="1331"/>
    </row>
    <row r="46" spans="2:30" ht="14.25">
      <c r="I46" s="1252"/>
      <c r="J46" s="1252"/>
      <c r="K46" s="1333" t="s">
        <v>147</v>
      </c>
      <c r="L46" s="1252"/>
      <c r="M46" s="1252"/>
      <c r="N46" s="1331"/>
      <c r="O46" s="1331"/>
      <c r="P46" s="1331"/>
      <c r="Q46" s="1331"/>
      <c r="R46" s="1252"/>
      <c r="S46" s="1340" t="s">
        <v>673</v>
      </c>
    </row>
    <row r="48" spans="2:30">
      <c r="N48" s="1331"/>
      <c r="O48" s="1331"/>
      <c r="P48" s="1331"/>
      <c r="Q48" s="1331"/>
    </row>
    <row r="49" spans="3:29" ht="14.25">
      <c r="I49" s="1252"/>
      <c r="J49" s="1252"/>
      <c r="K49" s="1333" t="s">
        <v>674</v>
      </c>
      <c r="L49" s="1252"/>
      <c r="M49" s="1252"/>
      <c r="N49" s="1331"/>
      <c r="O49" s="1331"/>
      <c r="P49" s="1331"/>
      <c r="Q49" s="1331"/>
      <c r="R49" s="1252"/>
      <c r="S49" s="1340" t="s">
        <v>673</v>
      </c>
      <c r="W49" s="1341" t="str">
        <f>IF(AND(N45="",N48=""),"",IF(Q32=(N45+(N48*10)),"","請求に対する受領枚数エラー"))</f>
        <v/>
      </c>
    </row>
    <row r="52" spans="3:29" ht="14.25">
      <c r="C52" s="1" t="s">
        <v>267</v>
      </c>
    </row>
    <row r="54" spans="3:29" ht="14.25">
      <c r="V54" s="1" t="s">
        <v>525</v>
      </c>
      <c r="W54" s="1"/>
      <c r="X54" s="1"/>
      <c r="Y54" s="1" t="s">
        <v>349</v>
      </c>
      <c r="Z54" s="1"/>
      <c r="AA54" s="1" t="s">
        <v>236</v>
      </c>
      <c r="AB54" s="1"/>
      <c r="AC54" s="1" t="s">
        <v>350</v>
      </c>
    </row>
    <row r="57" spans="3:29">
      <c r="P57" s="1329"/>
      <c r="Q57" s="1329"/>
      <c r="R57" s="1329"/>
      <c r="S57" s="1329"/>
      <c r="T57" s="1329"/>
      <c r="U57" s="1329"/>
      <c r="V57" s="1329"/>
      <c r="W57" s="1329"/>
      <c r="X57" s="1329"/>
      <c r="Y57" s="1329"/>
      <c r="Z57" s="1329"/>
      <c r="AA57" s="1329"/>
      <c r="AB57" s="1329"/>
    </row>
    <row r="58" spans="3:29">
      <c r="L58" s="1252" t="s">
        <v>73</v>
      </c>
      <c r="M58" s="1252"/>
      <c r="N58" s="1252"/>
      <c r="O58" s="1252"/>
      <c r="P58" s="1329"/>
      <c r="Q58" s="1329"/>
      <c r="R58" s="1329"/>
      <c r="S58" s="1329"/>
      <c r="T58" s="1329"/>
      <c r="U58" s="1329"/>
      <c r="V58" s="1329"/>
      <c r="W58" s="1329"/>
      <c r="X58" s="1329"/>
      <c r="Y58" s="1329"/>
      <c r="Z58" s="1329"/>
      <c r="AA58" s="1329"/>
      <c r="AB58" s="1329"/>
      <c r="AC58" s="1252" t="s">
        <v>1</v>
      </c>
    </row>
  </sheetData>
  <sheetProtection sheet="1" objects="1" scenarios="1"/>
  <mergeCells count="18">
    <mergeCell ref="B5:AD5"/>
    <mergeCell ref="B6:AD6"/>
    <mergeCell ref="AB8:AD8"/>
    <mergeCell ref="Y30:AD30"/>
    <mergeCell ref="G32:I32"/>
    <mergeCell ref="Q32:S32"/>
    <mergeCell ref="B38:AD38"/>
    <mergeCell ref="AB40:AD40"/>
    <mergeCell ref="D12:M13"/>
    <mergeCell ref="L15:W16"/>
    <mergeCell ref="L17:W18"/>
    <mergeCell ref="L19:W20"/>
    <mergeCell ref="L21:W22"/>
    <mergeCell ref="L23:Q24"/>
    <mergeCell ref="D42:M43"/>
    <mergeCell ref="N45:Q46"/>
    <mergeCell ref="N48:Q49"/>
    <mergeCell ref="P57:AB58"/>
  </mergeCells>
  <phoneticPr fontId="5" type="Hiragana"/>
  <pageMargins left="0.39374999999999999" right="0.39374999999999999" top="0.59027777777777801" bottom="0.59027777777777801" header="0.511811023622047" footer="0.511811023622047"/>
  <pageSetup paperSize="9" fitToWidth="1" fitToHeight="1" orientation="portrait" usePrinterDefaults="1" horizontalDpi="300"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sheetPr>
    <tabColor rgb="FF3366FF"/>
  </sheetPr>
  <dimension ref="A1:Q38"/>
  <sheetViews>
    <sheetView view="pageBreakPreview" zoomScale="110" zoomScaleNormal="75" zoomScaleSheetLayoutView="110" workbookViewId="0">
      <selection activeCell="N8" sqref="N8:N10"/>
    </sheetView>
  </sheetViews>
  <sheetFormatPr defaultColWidth="8.62890625" defaultRowHeight="19.5"/>
  <cols>
    <col min="1" max="1" width="14" style="128" customWidth="1"/>
    <col min="2" max="2" width="17.62890625" style="128" customWidth="1"/>
    <col min="3" max="4" width="11.7578125" style="128" customWidth="1"/>
    <col min="5" max="13" width="12.62890625" style="128" customWidth="1"/>
    <col min="14" max="14" width="15.7578125" style="128" customWidth="1"/>
    <col min="15" max="15" width="4.12890625" style="128" customWidth="1"/>
    <col min="16" max="16384" width="8.62890625" style="128"/>
  </cols>
  <sheetData>
    <row r="1" spans="1:17" s="1008" customFormat="1" ht="47.25" customHeight="1">
      <c r="A1" s="1343" t="s">
        <v>384</v>
      </c>
      <c r="B1" s="1343"/>
      <c r="C1" s="1343"/>
      <c r="D1" s="1343"/>
      <c r="E1" s="1343"/>
      <c r="F1" s="1343"/>
      <c r="G1" s="1343"/>
      <c r="H1" s="1343"/>
      <c r="I1" s="1343"/>
      <c r="J1" s="1343"/>
      <c r="K1" s="1343"/>
      <c r="L1" s="1343"/>
      <c r="M1" s="1343"/>
      <c r="N1" s="1343"/>
    </row>
    <row r="2" spans="1:17" s="1008" customFormat="1" ht="28.5" customHeight="1">
      <c r="A2" s="1022"/>
      <c r="B2" s="702" t="str">
        <f>IF('入力表(工事・業務）'!$E$6="","",'入力表(工事・業務）'!$E$6)</f>
        <v>魚津市庁舎整備事業</v>
      </c>
      <c r="C2" s="702"/>
      <c r="D2" s="702"/>
      <c r="E2" s="702"/>
      <c r="F2" s="130"/>
      <c r="G2" s="130"/>
      <c r="H2" s="130"/>
      <c r="I2" s="130"/>
      <c r="J2" s="1377"/>
      <c r="K2" s="1377"/>
      <c r="L2" s="1346"/>
      <c r="M2" s="1346"/>
      <c r="N2" s="1346"/>
    </row>
    <row r="3" spans="1:17" s="1008" customFormat="1" ht="19.5" customHeight="1">
      <c r="A3" s="1344" t="s">
        <v>478</v>
      </c>
      <c r="B3" s="1351" t="str">
        <f>IF('入力表(工事・業務）'!$E$7="","",'入力表(工事・業務）'!$E$7)</f>
        <v>○○○○○○○○工事</v>
      </c>
      <c r="C3" s="1351"/>
      <c r="D3" s="1351"/>
      <c r="E3" s="1351"/>
      <c r="F3" s="1377"/>
      <c r="G3" s="1377"/>
      <c r="H3" s="1377"/>
      <c r="I3" s="1377"/>
      <c r="J3" s="1377"/>
      <c r="K3" s="1377"/>
      <c r="L3" s="1346"/>
      <c r="M3" s="1346"/>
      <c r="N3" s="1346"/>
    </row>
    <row r="4" spans="1:17" s="1008" customFormat="1" ht="26.25" customHeight="1">
      <c r="A4" s="303" t="s">
        <v>505</v>
      </c>
      <c r="B4" s="1130" t="s">
        <v>201</v>
      </c>
      <c r="C4" s="1357" t="str">
        <f>IF('入力表(工事・業務）'!$E$8="","魚津市　　　　　　　　地内",'入力表(工事・業務）'!$E$8)</f>
        <v>○○○○○</v>
      </c>
      <c r="D4" s="1130" t="s">
        <v>202</v>
      </c>
      <c r="E4" s="671"/>
      <c r="F4" s="671"/>
      <c r="G4" s="1383"/>
      <c r="H4" s="1384"/>
      <c r="I4" s="1384"/>
      <c r="J4" s="1384"/>
      <c r="K4" s="1384"/>
      <c r="L4" s="1346"/>
      <c r="M4" s="1346"/>
      <c r="N4" s="1346"/>
    </row>
    <row r="5" spans="1:17" s="1008" customFormat="1" ht="10.5" customHeight="1">
      <c r="A5" s="1345"/>
      <c r="B5" s="1352"/>
      <c r="C5" s="1358"/>
      <c r="D5" s="1365"/>
      <c r="E5" s="1370"/>
      <c r="F5" s="1346"/>
      <c r="G5" s="1384"/>
      <c r="H5" s="1384"/>
      <c r="I5" s="1384"/>
      <c r="J5" s="1384"/>
      <c r="K5" s="1384"/>
      <c r="L5" s="1346"/>
      <c r="M5" s="1346"/>
      <c r="N5" s="1346"/>
      <c r="Q5" s="448" t="s">
        <v>198</v>
      </c>
    </row>
    <row r="6" spans="1:17" s="1008" customFormat="1" ht="19.5" customHeight="1">
      <c r="A6" s="1346"/>
      <c r="B6" s="1346"/>
      <c r="C6" s="1346"/>
      <c r="D6" s="1346"/>
      <c r="E6" s="1147"/>
      <c r="F6" s="1346"/>
      <c r="G6" s="1385"/>
      <c r="H6" s="1385"/>
      <c r="I6" s="1385"/>
      <c r="J6" s="996"/>
      <c r="K6" s="309" t="s">
        <v>88</v>
      </c>
      <c r="L6" s="1225" t="str">
        <f>""&amp;IF('入力表(工事・業務）'!$J$8="","",'入力表(工事・業務）'!$J$8)</f>
        <v>株式会社　○○組</v>
      </c>
      <c r="M6" s="1225"/>
      <c r="N6" s="1396"/>
    </row>
    <row r="7" spans="1:17" s="1008" customFormat="1" ht="19.5" customHeight="1">
      <c r="A7" s="1347"/>
      <c r="B7" s="1353"/>
      <c r="C7" s="1359"/>
      <c r="D7" s="1359"/>
      <c r="E7" s="1353"/>
      <c r="F7" s="1359"/>
      <c r="G7" s="1359"/>
      <c r="H7" s="1359"/>
      <c r="I7" s="1359"/>
      <c r="J7" s="1359"/>
      <c r="K7" s="1386" t="s">
        <v>676</v>
      </c>
      <c r="L7" s="1387"/>
      <c r="M7" s="1387"/>
    </row>
    <row r="8" spans="1:17" ht="19.5" customHeight="1">
      <c r="A8" s="1348" t="s">
        <v>677</v>
      </c>
      <c r="B8" s="1348" t="s">
        <v>678</v>
      </c>
      <c r="C8" s="1360" t="s">
        <v>35</v>
      </c>
      <c r="D8" s="1360"/>
      <c r="E8" s="1371" t="s">
        <v>587</v>
      </c>
      <c r="F8" s="1371"/>
      <c r="G8" s="1371"/>
      <c r="H8" s="1371"/>
      <c r="I8" s="1371"/>
      <c r="J8" s="1371"/>
      <c r="K8" s="1371"/>
      <c r="L8" s="1371"/>
      <c r="M8" s="1371"/>
      <c r="N8" s="1397" t="s">
        <v>271</v>
      </c>
    </row>
    <row r="9" spans="1:17" ht="19.5" customHeight="1">
      <c r="A9" s="1348"/>
      <c r="B9" s="1348"/>
      <c r="C9" s="1361" t="s">
        <v>530</v>
      </c>
      <c r="D9" s="1366" t="s">
        <v>117</v>
      </c>
      <c r="E9" s="1372" t="s">
        <v>679</v>
      </c>
      <c r="F9" s="1378" t="s">
        <v>680</v>
      </c>
      <c r="G9" s="1378" t="s">
        <v>681</v>
      </c>
      <c r="H9" s="1378" t="s">
        <v>259</v>
      </c>
      <c r="I9" s="1378" t="s">
        <v>682</v>
      </c>
      <c r="J9" s="1378" t="s">
        <v>391</v>
      </c>
      <c r="K9" s="1378"/>
      <c r="L9" s="1378"/>
      <c r="M9" s="1391"/>
      <c r="N9" s="1397"/>
    </row>
    <row r="10" spans="1:17" ht="19.5" customHeight="1">
      <c r="A10" s="1348"/>
      <c r="B10" s="1348"/>
      <c r="C10" s="1361"/>
      <c r="D10" s="1366"/>
      <c r="E10" s="1372"/>
      <c r="F10" s="1378"/>
      <c r="G10" s="1378"/>
      <c r="H10" s="1378"/>
      <c r="I10" s="1378"/>
      <c r="J10" s="1378"/>
      <c r="K10" s="1378"/>
      <c r="L10" s="1378"/>
      <c r="M10" s="1391"/>
      <c r="N10" s="1397"/>
    </row>
    <row r="11" spans="1:17" ht="19.5" customHeight="1">
      <c r="A11" s="1349" t="s">
        <v>114</v>
      </c>
      <c r="B11" s="1354"/>
      <c r="C11" s="1362"/>
      <c r="D11" s="1367"/>
      <c r="E11" s="1373"/>
      <c r="F11" s="1379"/>
      <c r="G11" s="1379"/>
      <c r="H11" s="1379"/>
      <c r="I11" s="1379"/>
      <c r="J11" s="1379"/>
      <c r="K11" s="1379"/>
      <c r="L11" s="1388"/>
      <c r="M11" s="1392"/>
      <c r="N11" s="1398"/>
    </row>
    <row r="12" spans="1:17" ht="19.5" customHeight="1">
      <c r="A12" s="1349" t="s">
        <v>114</v>
      </c>
      <c r="B12" s="1355"/>
      <c r="C12" s="1363"/>
      <c r="D12" s="1368"/>
      <c r="E12" s="1374"/>
      <c r="F12" s="1380"/>
      <c r="G12" s="1380"/>
      <c r="H12" s="1380"/>
      <c r="I12" s="1380"/>
      <c r="J12" s="1380"/>
      <c r="K12" s="1380"/>
      <c r="L12" s="1389"/>
      <c r="M12" s="1393"/>
      <c r="N12" s="1399"/>
    </row>
    <row r="13" spans="1:17" ht="19.5" customHeight="1">
      <c r="A13" s="1349" t="s">
        <v>114</v>
      </c>
      <c r="B13" s="1355"/>
      <c r="C13" s="1363"/>
      <c r="D13" s="1368"/>
      <c r="E13" s="1374"/>
      <c r="F13" s="1380"/>
      <c r="G13" s="1380"/>
      <c r="H13" s="1380"/>
      <c r="I13" s="1380"/>
      <c r="J13" s="1380"/>
      <c r="K13" s="1380"/>
      <c r="L13" s="1389"/>
      <c r="M13" s="1393"/>
      <c r="N13" s="1399"/>
    </row>
    <row r="14" spans="1:17" ht="19.5" customHeight="1">
      <c r="A14" s="1349" t="s">
        <v>114</v>
      </c>
      <c r="B14" s="1355"/>
      <c r="C14" s="1363"/>
      <c r="D14" s="1368"/>
      <c r="E14" s="1374"/>
      <c r="F14" s="1380"/>
      <c r="G14" s="1380"/>
      <c r="H14" s="1380"/>
      <c r="I14" s="1380"/>
      <c r="J14" s="1380"/>
      <c r="K14" s="1380"/>
      <c r="L14" s="1389"/>
      <c r="M14" s="1393"/>
      <c r="N14" s="1399"/>
    </row>
    <row r="15" spans="1:17" ht="19.5" customHeight="1">
      <c r="A15" s="1349" t="s">
        <v>114</v>
      </c>
      <c r="B15" s="1355"/>
      <c r="C15" s="1363"/>
      <c r="D15" s="1368"/>
      <c r="E15" s="1374"/>
      <c r="F15" s="1380"/>
      <c r="G15" s="1380"/>
      <c r="H15" s="1380"/>
      <c r="I15" s="1380"/>
      <c r="J15" s="1380"/>
      <c r="K15" s="1380"/>
      <c r="L15" s="1389"/>
      <c r="M15" s="1393"/>
      <c r="N15" s="1399"/>
    </row>
    <row r="16" spans="1:17" ht="19.5" customHeight="1">
      <c r="A16" s="1349" t="s">
        <v>114</v>
      </c>
      <c r="B16" s="1355"/>
      <c r="C16" s="1363"/>
      <c r="D16" s="1368"/>
      <c r="E16" s="1374"/>
      <c r="F16" s="1380"/>
      <c r="G16" s="1380"/>
      <c r="H16" s="1380"/>
      <c r="I16" s="1380"/>
      <c r="J16" s="1380"/>
      <c r="K16" s="1380"/>
      <c r="L16" s="1389"/>
      <c r="M16" s="1393"/>
      <c r="N16" s="1399"/>
    </row>
    <row r="17" spans="1:14" ht="19.5" customHeight="1">
      <c r="A17" s="1349" t="s">
        <v>114</v>
      </c>
      <c r="B17" s="1355"/>
      <c r="C17" s="1363"/>
      <c r="D17" s="1368"/>
      <c r="E17" s="1374"/>
      <c r="F17" s="1380"/>
      <c r="G17" s="1380"/>
      <c r="H17" s="1380"/>
      <c r="I17" s="1380"/>
      <c r="J17" s="1380"/>
      <c r="K17" s="1380"/>
      <c r="L17" s="1389"/>
      <c r="M17" s="1393"/>
      <c r="N17" s="1399"/>
    </row>
    <row r="18" spans="1:14" ht="19.5" customHeight="1">
      <c r="A18" s="1349" t="s">
        <v>114</v>
      </c>
      <c r="B18" s="1355"/>
      <c r="C18" s="1363"/>
      <c r="D18" s="1368"/>
      <c r="E18" s="1374"/>
      <c r="F18" s="1380"/>
      <c r="G18" s="1380"/>
      <c r="H18" s="1380"/>
      <c r="I18" s="1380"/>
      <c r="J18" s="1380"/>
      <c r="K18" s="1380"/>
      <c r="L18" s="1389"/>
      <c r="M18" s="1393"/>
      <c r="N18" s="1399"/>
    </row>
    <row r="19" spans="1:14" ht="19.5" customHeight="1">
      <c r="A19" s="1349" t="s">
        <v>114</v>
      </c>
      <c r="B19" s="1355"/>
      <c r="C19" s="1363"/>
      <c r="D19" s="1368"/>
      <c r="E19" s="1374"/>
      <c r="F19" s="1380"/>
      <c r="G19" s="1380"/>
      <c r="H19" s="1380"/>
      <c r="I19" s="1380"/>
      <c r="J19" s="1380"/>
      <c r="K19" s="1380"/>
      <c r="L19" s="1389"/>
      <c r="M19" s="1393"/>
      <c r="N19" s="1399"/>
    </row>
    <row r="20" spans="1:14" ht="19.5" customHeight="1">
      <c r="A20" s="1349" t="s">
        <v>114</v>
      </c>
      <c r="B20" s="1355"/>
      <c r="C20" s="1363"/>
      <c r="D20" s="1368"/>
      <c r="E20" s="1374"/>
      <c r="F20" s="1380"/>
      <c r="G20" s="1380"/>
      <c r="H20" s="1380"/>
      <c r="I20" s="1380"/>
      <c r="J20" s="1380"/>
      <c r="K20" s="1380"/>
      <c r="L20" s="1389"/>
      <c r="M20" s="1393"/>
      <c r="N20" s="1399"/>
    </row>
    <row r="21" spans="1:14" ht="19.5" customHeight="1">
      <c r="A21" s="1349" t="s">
        <v>114</v>
      </c>
      <c r="B21" s="1355"/>
      <c r="C21" s="1363"/>
      <c r="D21" s="1368"/>
      <c r="E21" s="1374"/>
      <c r="F21" s="1380"/>
      <c r="G21" s="1380"/>
      <c r="H21" s="1380"/>
      <c r="I21" s="1380"/>
      <c r="J21" s="1380"/>
      <c r="K21" s="1380"/>
      <c r="L21" s="1389"/>
      <c r="M21" s="1393"/>
      <c r="N21" s="1399"/>
    </row>
    <row r="22" spans="1:14" ht="19.5" customHeight="1">
      <c r="A22" s="1349" t="s">
        <v>114</v>
      </c>
      <c r="B22" s="1355"/>
      <c r="C22" s="1363"/>
      <c r="D22" s="1368"/>
      <c r="E22" s="1374"/>
      <c r="F22" s="1380"/>
      <c r="G22" s="1380"/>
      <c r="H22" s="1380"/>
      <c r="I22" s="1380"/>
      <c r="J22" s="1380"/>
      <c r="K22" s="1380"/>
      <c r="L22" s="1389"/>
      <c r="M22" s="1393"/>
      <c r="N22" s="1399"/>
    </row>
    <row r="23" spans="1:14" ht="19.5" customHeight="1">
      <c r="A23" s="1349" t="s">
        <v>114</v>
      </c>
      <c r="B23" s="1355"/>
      <c r="C23" s="1363"/>
      <c r="D23" s="1368"/>
      <c r="E23" s="1374"/>
      <c r="F23" s="1380"/>
      <c r="G23" s="1380"/>
      <c r="H23" s="1380"/>
      <c r="I23" s="1380"/>
      <c r="J23" s="1380"/>
      <c r="K23" s="1380"/>
      <c r="L23" s="1389"/>
      <c r="M23" s="1393"/>
      <c r="N23" s="1399"/>
    </row>
    <row r="24" spans="1:14" ht="19.5" customHeight="1">
      <c r="A24" s="1349" t="s">
        <v>114</v>
      </c>
      <c r="B24" s="1355"/>
      <c r="C24" s="1363"/>
      <c r="D24" s="1368"/>
      <c r="E24" s="1374"/>
      <c r="F24" s="1380"/>
      <c r="G24" s="1380"/>
      <c r="H24" s="1380"/>
      <c r="I24" s="1380"/>
      <c r="J24" s="1380"/>
      <c r="K24" s="1380"/>
      <c r="L24" s="1389"/>
      <c r="M24" s="1393"/>
      <c r="N24" s="1399"/>
    </row>
    <row r="25" spans="1:14" ht="19.5" customHeight="1">
      <c r="A25" s="1349" t="s">
        <v>114</v>
      </c>
      <c r="B25" s="1355"/>
      <c r="C25" s="1363"/>
      <c r="D25" s="1368"/>
      <c r="E25" s="1374"/>
      <c r="F25" s="1380"/>
      <c r="G25" s="1380"/>
      <c r="H25" s="1380"/>
      <c r="I25" s="1380"/>
      <c r="J25" s="1380"/>
      <c r="K25" s="1380"/>
      <c r="L25" s="1389"/>
      <c r="M25" s="1393"/>
      <c r="N25" s="1399"/>
    </row>
    <row r="26" spans="1:14" ht="19.5" customHeight="1">
      <c r="A26" s="1349" t="s">
        <v>114</v>
      </c>
      <c r="B26" s="1355"/>
      <c r="C26" s="1363"/>
      <c r="D26" s="1368"/>
      <c r="E26" s="1374"/>
      <c r="F26" s="1380"/>
      <c r="G26" s="1380"/>
      <c r="H26" s="1380"/>
      <c r="I26" s="1380"/>
      <c r="J26" s="1380"/>
      <c r="K26" s="1380"/>
      <c r="L26" s="1389"/>
      <c r="M26" s="1393"/>
      <c r="N26" s="1399"/>
    </row>
    <row r="27" spans="1:14" ht="19.5" customHeight="1">
      <c r="A27" s="1349" t="s">
        <v>114</v>
      </c>
      <c r="B27" s="1355"/>
      <c r="C27" s="1363"/>
      <c r="D27" s="1368"/>
      <c r="E27" s="1374"/>
      <c r="F27" s="1380"/>
      <c r="G27" s="1380"/>
      <c r="H27" s="1380"/>
      <c r="I27" s="1380"/>
      <c r="J27" s="1380"/>
      <c r="K27" s="1380"/>
      <c r="L27" s="1389"/>
      <c r="M27" s="1393"/>
      <c r="N27" s="1399"/>
    </row>
    <row r="28" spans="1:14" ht="19.5" customHeight="1">
      <c r="A28" s="1349" t="s">
        <v>114</v>
      </c>
      <c r="B28" s="1355"/>
      <c r="C28" s="1363"/>
      <c r="D28" s="1368"/>
      <c r="E28" s="1374"/>
      <c r="F28" s="1380"/>
      <c r="G28" s="1380"/>
      <c r="H28" s="1380"/>
      <c r="I28" s="1380"/>
      <c r="J28" s="1380"/>
      <c r="K28" s="1380"/>
      <c r="L28" s="1389"/>
      <c r="M28" s="1393"/>
      <c r="N28" s="1399"/>
    </row>
    <row r="29" spans="1:14" ht="19.5" customHeight="1">
      <c r="A29" s="1349" t="s">
        <v>114</v>
      </c>
      <c r="B29" s="1355"/>
      <c r="C29" s="1363"/>
      <c r="D29" s="1368"/>
      <c r="E29" s="1374"/>
      <c r="F29" s="1380"/>
      <c r="G29" s="1380"/>
      <c r="H29" s="1380"/>
      <c r="I29" s="1380"/>
      <c r="J29" s="1380"/>
      <c r="K29" s="1380"/>
      <c r="L29" s="1389"/>
      <c r="M29" s="1393"/>
      <c r="N29" s="1399"/>
    </row>
    <row r="30" spans="1:14" ht="19.5" customHeight="1">
      <c r="A30" s="1349" t="s">
        <v>114</v>
      </c>
      <c r="B30" s="1355"/>
      <c r="C30" s="1363"/>
      <c r="D30" s="1368"/>
      <c r="E30" s="1374"/>
      <c r="F30" s="1380"/>
      <c r="G30" s="1380"/>
      <c r="H30" s="1380"/>
      <c r="I30" s="1380"/>
      <c r="J30" s="1380"/>
      <c r="K30" s="1380"/>
      <c r="L30" s="1389"/>
      <c r="M30" s="1393"/>
      <c r="N30" s="1399"/>
    </row>
    <row r="31" spans="1:14" ht="19.5" customHeight="1">
      <c r="A31" s="1349" t="s">
        <v>114</v>
      </c>
      <c r="B31" s="1355"/>
      <c r="C31" s="1363"/>
      <c r="D31" s="1368"/>
      <c r="E31" s="1374"/>
      <c r="F31" s="1380"/>
      <c r="G31" s="1380"/>
      <c r="H31" s="1380"/>
      <c r="I31" s="1380"/>
      <c r="J31" s="1380"/>
      <c r="K31" s="1380"/>
      <c r="L31" s="1389"/>
      <c r="M31" s="1393"/>
      <c r="N31" s="1399"/>
    </row>
    <row r="32" spans="1:14" ht="19.5" customHeight="1">
      <c r="A32" s="1349" t="s">
        <v>114</v>
      </c>
      <c r="B32" s="1355"/>
      <c r="C32" s="1363"/>
      <c r="D32" s="1368"/>
      <c r="E32" s="1374"/>
      <c r="F32" s="1380"/>
      <c r="G32" s="1380"/>
      <c r="H32" s="1380"/>
      <c r="I32" s="1380"/>
      <c r="J32" s="1380"/>
      <c r="K32" s="1380"/>
      <c r="L32" s="1389"/>
      <c r="M32" s="1393"/>
      <c r="N32" s="1399"/>
    </row>
    <row r="33" spans="1:14" ht="19.5" customHeight="1">
      <c r="A33" s="1349" t="s">
        <v>114</v>
      </c>
      <c r="B33" s="1355"/>
      <c r="C33" s="1363"/>
      <c r="D33" s="1368"/>
      <c r="E33" s="1374"/>
      <c r="F33" s="1380"/>
      <c r="G33" s="1380"/>
      <c r="H33" s="1380"/>
      <c r="I33" s="1380"/>
      <c r="J33" s="1380"/>
      <c r="K33" s="1380"/>
      <c r="L33" s="1389"/>
      <c r="M33" s="1393"/>
      <c r="N33" s="1399"/>
    </row>
    <row r="34" spans="1:14" ht="19.5" customHeight="1">
      <c r="A34" s="1349" t="s">
        <v>114</v>
      </c>
      <c r="B34" s="1355"/>
      <c r="C34" s="1363"/>
      <c r="D34" s="1368"/>
      <c r="E34" s="1374"/>
      <c r="F34" s="1380"/>
      <c r="G34" s="1380"/>
      <c r="H34" s="1380"/>
      <c r="I34" s="1380"/>
      <c r="J34" s="1380"/>
      <c r="K34" s="1380"/>
      <c r="L34" s="1389"/>
      <c r="M34" s="1393"/>
      <c r="N34" s="1399"/>
    </row>
    <row r="35" spans="1:14" ht="19.5" customHeight="1">
      <c r="A35" s="1349" t="s">
        <v>114</v>
      </c>
      <c r="B35" s="1355"/>
      <c r="C35" s="1363"/>
      <c r="D35" s="1368"/>
      <c r="E35" s="1374"/>
      <c r="F35" s="1380"/>
      <c r="G35" s="1380"/>
      <c r="H35" s="1380"/>
      <c r="I35" s="1380"/>
      <c r="J35" s="1380"/>
      <c r="K35" s="1380"/>
      <c r="L35" s="1389"/>
      <c r="M35" s="1393"/>
      <c r="N35" s="1399"/>
    </row>
    <row r="36" spans="1:14" ht="19.5" customHeight="1">
      <c r="A36" s="1349" t="s">
        <v>114</v>
      </c>
      <c r="B36" s="1355"/>
      <c r="C36" s="1363"/>
      <c r="D36" s="1368"/>
      <c r="E36" s="1374"/>
      <c r="F36" s="1380"/>
      <c r="G36" s="1380"/>
      <c r="H36" s="1380"/>
      <c r="I36" s="1380"/>
      <c r="J36" s="1380"/>
      <c r="K36" s="1380"/>
      <c r="L36" s="1389"/>
      <c r="M36" s="1393"/>
      <c r="N36" s="1399"/>
    </row>
    <row r="37" spans="1:14" ht="19.5" customHeight="1">
      <c r="A37" s="1349" t="s">
        <v>114</v>
      </c>
      <c r="B37" s="1356"/>
      <c r="C37" s="1364"/>
      <c r="D37" s="1369"/>
      <c r="E37" s="1375"/>
      <c r="F37" s="1381"/>
      <c r="G37" s="1381"/>
      <c r="H37" s="1381"/>
      <c r="I37" s="1381"/>
      <c r="J37" s="1381"/>
      <c r="K37" s="1381"/>
      <c r="L37" s="1390"/>
      <c r="M37" s="1394"/>
      <c r="N37" s="1400"/>
    </row>
    <row r="38" spans="1:14" ht="25.5" customHeight="1">
      <c r="A38" s="1350" t="s">
        <v>683</v>
      </c>
      <c r="B38" s="1350"/>
      <c r="C38" s="1350"/>
      <c r="D38" s="1350"/>
      <c r="E38" s="1376">
        <f t="shared" ref="E38:M38" si="0">SUM(E11:E37)</f>
        <v>0</v>
      </c>
      <c r="F38" s="1382">
        <f t="shared" si="0"/>
        <v>0</v>
      </c>
      <c r="G38" s="1382">
        <f t="shared" si="0"/>
        <v>0</v>
      </c>
      <c r="H38" s="1382">
        <f t="shared" si="0"/>
        <v>0</v>
      </c>
      <c r="I38" s="1382">
        <f t="shared" si="0"/>
        <v>0</v>
      </c>
      <c r="J38" s="1382">
        <f t="shared" si="0"/>
        <v>0</v>
      </c>
      <c r="K38" s="1382">
        <f t="shared" si="0"/>
        <v>0</v>
      </c>
      <c r="L38" s="1382">
        <f t="shared" si="0"/>
        <v>0</v>
      </c>
      <c r="M38" s="1395">
        <f t="shared" si="0"/>
        <v>0</v>
      </c>
      <c r="N38" s="1401"/>
    </row>
  </sheetData>
  <mergeCells count="22">
    <mergeCell ref="A1:N1"/>
    <mergeCell ref="B2:E2"/>
    <mergeCell ref="B3:E3"/>
    <mergeCell ref="L6:M6"/>
    <mergeCell ref="L7:M7"/>
    <mergeCell ref="C8:D8"/>
    <mergeCell ref="E8:M8"/>
    <mergeCell ref="A38:D38"/>
    <mergeCell ref="A8:A10"/>
    <mergeCell ref="B8:B10"/>
    <mergeCell ref="N8:N10"/>
    <mergeCell ref="C9:C10"/>
    <mergeCell ref="D9:D10"/>
    <mergeCell ref="E9:E10"/>
    <mergeCell ref="F9:F10"/>
    <mergeCell ref="G9:G10"/>
    <mergeCell ref="H9:H10"/>
    <mergeCell ref="I9:I10"/>
    <mergeCell ref="J9:J10"/>
    <mergeCell ref="K9:K10"/>
    <mergeCell ref="L9:L10"/>
    <mergeCell ref="M9:M10"/>
  </mergeCells>
  <phoneticPr fontId="5" type="Hiragana"/>
  <hyperlinks>
    <hyperlink ref="Q5" location="'入力表(工事・業務）'!A1"/>
  </hyperlinks>
  <printOptions horizontalCentered="1"/>
  <pageMargins left="0.86597222222222203" right="0.39374999999999999" top="0.70833333333333304" bottom="0.39374999999999999" header="0.511811023622047" footer="0"/>
  <pageSetup paperSize="9" scale="69" fitToWidth="1" fitToHeight="1" orientation="landscape" usePrinterDefaults="1" horizontalDpi="300" verticalDpi="300" r:id="rId1"/>
  <headerFooter>
    <oddFooter>&amp;R&amp;P／&amp;N</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sheetPr>
    <tabColor rgb="FF3366FF"/>
  </sheetPr>
  <dimension ref="A1:BD54"/>
  <sheetViews>
    <sheetView view="pageBreakPreview" zoomScale="110" zoomScaleSheetLayoutView="110" workbookViewId="0">
      <selection activeCell="AW8" sqref="AW8"/>
    </sheetView>
  </sheetViews>
  <sheetFormatPr defaultColWidth="8.546875" defaultRowHeight="13.5"/>
  <cols>
    <col min="1" max="20" width="3.12890625" customWidth="1"/>
    <col min="21" max="21" width="3.25" customWidth="1"/>
    <col min="22" max="62" width="3.12890625" customWidth="1"/>
  </cols>
  <sheetData>
    <row r="1" spans="1:56">
      <c r="A1" t="s">
        <v>402</v>
      </c>
    </row>
    <row r="2" spans="1:56" ht="9.75" customHeight="1"/>
    <row r="3" spans="1:56" ht="20.25" customHeight="1">
      <c r="A3" s="1402" t="s">
        <v>684</v>
      </c>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402"/>
      <c r="AA3" s="1402"/>
      <c r="AB3" s="1402"/>
      <c r="AC3" s="1402"/>
      <c r="AD3" s="1402"/>
      <c r="AE3" s="1402"/>
      <c r="AF3" s="1402"/>
      <c r="AG3" s="1402"/>
      <c r="AH3" s="1402"/>
      <c r="AI3" s="1402"/>
      <c r="AJ3" s="1402"/>
      <c r="AK3" s="1402"/>
      <c r="AL3" s="1402"/>
      <c r="AM3" s="1402"/>
      <c r="AN3" s="1402"/>
      <c r="AO3" s="1402"/>
      <c r="AP3" s="1402"/>
      <c r="AQ3" s="1402"/>
      <c r="AR3" s="1402"/>
      <c r="AS3" s="1402"/>
      <c r="AT3" s="1402"/>
      <c r="AU3" s="1402"/>
      <c r="AV3" s="1402"/>
      <c r="AW3" s="1402"/>
      <c r="AX3" s="1402"/>
      <c r="AY3" s="1402"/>
    </row>
    <row r="4" spans="1:56" ht="9" customHeight="1"/>
    <row r="5" spans="1:56">
      <c r="AH5" s="1428"/>
      <c r="AN5" t="s">
        <v>500</v>
      </c>
      <c r="AQ5" t="s">
        <v>525</v>
      </c>
      <c r="AS5" s="1437"/>
      <c r="AT5" t="s">
        <v>349</v>
      </c>
      <c r="AU5" s="1437"/>
      <c r="AV5" t="s">
        <v>236</v>
      </c>
      <c r="AW5" s="1437"/>
      <c r="AX5" t="s">
        <v>350</v>
      </c>
    </row>
    <row r="6" spans="1:56" ht="9" customHeight="1"/>
    <row r="7" spans="1:56" ht="24" customHeight="1">
      <c r="A7" s="1403" t="s">
        <v>685</v>
      </c>
      <c r="B7" s="1403"/>
      <c r="C7" s="1403"/>
      <c r="D7" s="1403"/>
      <c r="E7" s="1403"/>
      <c r="F7" s="1403"/>
      <c r="G7" s="1403"/>
      <c r="H7" s="1418" t="str">
        <f>'入力表(工事・業務）'!J8</f>
        <v>株式会社　○○組</v>
      </c>
      <c r="I7" s="1418"/>
      <c r="J7" s="1418"/>
      <c r="K7" s="1418"/>
      <c r="L7" s="1418"/>
      <c r="M7" s="1418"/>
      <c r="N7" s="1418"/>
      <c r="O7" s="1418"/>
      <c r="P7" s="1418"/>
      <c r="Q7" s="1418"/>
      <c r="R7" s="1418"/>
      <c r="S7" s="1418"/>
      <c r="T7" s="1418"/>
      <c r="U7" s="1418"/>
      <c r="V7" s="1418"/>
      <c r="W7" s="1418"/>
      <c r="X7" s="1418"/>
      <c r="Y7" s="1423" t="s">
        <v>666</v>
      </c>
      <c r="Z7" s="1403"/>
      <c r="AA7" s="1407" t="s">
        <v>686</v>
      </c>
      <c r="AB7" s="1407"/>
      <c r="AC7" s="1407"/>
      <c r="AD7" s="1407"/>
      <c r="AE7" s="1407"/>
      <c r="AF7" s="1407"/>
      <c r="AG7" s="1418"/>
      <c r="AH7" s="1418"/>
      <c r="AI7" s="1418"/>
      <c r="AJ7" s="1418"/>
      <c r="AK7" s="1418"/>
      <c r="AL7" s="1418"/>
      <c r="AM7" s="1418"/>
      <c r="AN7" s="1418"/>
      <c r="AO7" s="1418"/>
      <c r="AP7" s="1418"/>
      <c r="AQ7" s="1418"/>
      <c r="AR7" s="1418"/>
      <c r="AS7" s="1418"/>
      <c r="AT7" s="1418"/>
      <c r="AU7" s="1418"/>
      <c r="AV7" s="1418"/>
      <c r="AW7" s="1407"/>
      <c r="AX7" s="1407"/>
      <c r="AY7" s="1423"/>
    </row>
    <row r="8" spans="1:56" ht="24" customHeight="1">
      <c r="A8" s="1403" t="s">
        <v>687</v>
      </c>
      <c r="B8" s="1403"/>
      <c r="C8" s="1403"/>
      <c r="D8" s="1403"/>
      <c r="E8" s="1403"/>
      <c r="F8" s="1403"/>
      <c r="G8" s="1403"/>
      <c r="H8" s="1419" t="str">
        <f>'入力表(工事・業務）'!E7</f>
        <v>○○○○○○○○工事</v>
      </c>
      <c r="I8" s="1419"/>
      <c r="J8" s="1419"/>
      <c r="K8" s="1419"/>
      <c r="L8" s="1419"/>
      <c r="M8" s="1419"/>
      <c r="N8" s="1419"/>
      <c r="O8" s="1419"/>
      <c r="P8" s="1419"/>
      <c r="Q8" s="1419"/>
      <c r="R8" s="1419"/>
      <c r="S8" s="1419"/>
      <c r="T8" s="1419"/>
      <c r="U8" s="1419"/>
      <c r="V8" s="1419"/>
      <c r="W8" s="1419"/>
      <c r="X8" s="1419"/>
      <c r="Y8" s="1419"/>
      <c r="Z8" s="1403"/>
      <c r="AA8" s="1407" t="s">
        <v>688</v>
      </c>
      <c r="AB8" s="1407"/>
      <c r="AC8" s="1407"/>
      <c r="AD8" s="1407"/>
      <c r="AE8" s="1407"/>
      <c r="AF8" s="1407"/>
      <c r="AG8" s="1407"/>
      <c r="AH8" s="1407"/>
      <c r="AI8" s="1429"/>
      <c r="AJ8" s="1429"/>
      <c r="AK8" s="1429"/>
      <c r="AL8" s="1407" t="s">
        <v>547</v>
      </c>
      <c r="AM8" s="1430"/>
      <c r="AN8" s="1430"/>
      <c r="AO8" s="1430"/>
      <c r="AP8" s="1430"/>
      <c r="AQ8" s="1430"/>
      <c r="AR8" s="1430"/>
      <c r="AS8" s="1430"/>
      <c r="AT8" s="1430"/>
      <c r="AU8" s="1430"/>
      <c r="AV8" s="1430"/>
      <c r="AW8" s="1407"/>
      <c r="AX8" s="1407"/>
      <c r="AY8" s="1423"/>
      <c r="BD8" s="448" t="s">
        <v>198</v>
      </c>
    </row>
    <row r="9" spans="1:56">
      <c r="A9" s="1403" t="s">
        <v>154</v>
      </c>
      <c r="B9" s="1403"/>
      <c r="C9" s="1403"/>
      <c r="D9" s="1403"/>
      <c r="E9" s="1403"/>
      <c r="F9" s="1403"/>
      <c r="G9" s="1403"/>
      <c r="H9" s="1420"/>
      <c r="I9" s="1420"/>
      <c r="J9" s="1420"/>
      <c r="K9" s="1420"/>
      <c r="L9" s="1420"/>
      <c r="M9" s="1420"/>
      <c r="N9" s="1420"/>
      <c r="O9" s="1420"/>
      <c r="P9" s="1420"/>
      <c r="Q9" s="1420"/>
      <c r="R9" s="1420"/>
      <c r="S9" s="1420"/>
      <c r="T9" s="1420"/>
      <c r="U9" s="1420"/>
      <c r="V9" s="1420"/>
      <c r="W9" s="1420"/>
      <c r="X9" s="1420"/>
      <c r="Y9" s="1420"/>
      <c r="Z9" s="1243"/>
      <c r="AA9" s="1251"/>
      <c r="AB9" s="1251"/>
      <c r="AC9" s="1251"/>
      <c r="AD9" s="1251"/>
      <c r="AE9" s="1251"/>
      <c r="AF9" s="1251"/>
      <c r="AG9" s="1251"/>
      <c r="AH9" s="1251"/>
      <c r="AI9" s="1251"/>
      <c r="AJ9" s="1251"/>
      <c r="AK9" s="1251"/>
      <c r="AL9" s="1251" t="s">
        <v>525</v>
      </c>
      <c r="AM9" s="1251"/>
      <c r="AN9" s="1431"/>
      <c r="AO9" s="1431"/>
      <c r="AP9" s="1251" t="s">
        <v>349</v>
      </c>
      <c r="AQ9" s="1431"/>
      <c r="AR9" s="1431"/>
      <c r="AS9" s="1251" t="s">
        <v>236</v>
      </c>
      <c r="AT9" s="1431"/>
      <c r="AU9" s="1431"/>
      <c r="AV9" s="1251" t="s">
        <v>350</v>
      </c>
      <c r="AW9" s="1251"/>
      <c r="AX9" s="1251"/>
      <c r="AY9" s="1318"/>
    </row>
    <row r="10" spans="1:56">
      <c r="A10" s="1403"/>
      <c r="B10" s="1403"/>
      <c r="C10" s="1403"/>
      <c r="D10" s="1403"/>
      <c r="E10" s="1403"/>
      <c r="F10" s="1403"/>
      <c r="G10" s="1403"/>
      <c r="H10" s="1420"/>
      <c r="I10" s="1420"/>
      <c r="J10" s="1420"/>
      <c r="K10" s="1420"/>
      <c r="L10" s="1420"/>
      <c r="M10" s="1420"/>
      <c r="N10" s="1420"/>
      <c r="O10" s="1420"/>
      <c r="P10" s="1420"/>
      <c r="Q10" s="1420"/>
      <c r="R10" s="1420"/>
      <c r="S10" s="1420"/>
      <c r="T10" s="1420"/>
      <c r="U10" s="1420"/>
      <c r="V10" s="1420"/>
      <c r="W10" s="1420"/>
      <c r="X10" s="1420"/>
      <c r="Y10" s="1420"/>
      <c r="Z10" s="1246"/>
      <c r="AA10" t="s">
        <v>430</v>
      </c>
      <c r="AQ10" s="1433" t="s">
        <v>539</v>
      </c>
      <c r="AR10" s="1433"/>
      <c r="AY10" s="1280"/>
    </row>
    <row r="11" spans="1:56">
      <c r="A11" s="1403" t="s">
        <v>521</v>
      </c>
      <c r="B11" s="1407"/>
      <c r="C11" s="1407"/>
      <c r="D11" s="1407"/>
      <c r="E11" s="1407"/>
      <c r="F11" s="1407"/>
      <c r="G11" s="1414"/>
      <c r="H11" s="1414"/>
      <c r="I11" s="1407" t="s">
        <v>424</v>
      </c>
      <c r="J11" s="1407"/>
      <c r="K11" s="1407"/>
      <c r="L11" s="1407"/>
      <c r="M11" s="1407"/>
      <c r="N11" s="1407"/>
      <c r="O11" s="1407"/>
      <c r="P11" s="1407" t="s">
        <v>343</v>
      </c>
      <c r="Q11" s="1407"/>
      <c r="R11" s="1407"/>
      <c r="S11" s="1407"/>
      <c r="T11" s="1407"/>
      <c r="U11" s="1414"/>
      <c r="V11" s="1414"/>
      <c r="W11" s="1407" t="s">
        <v>350</v>
      </c>
      <c r="X11" s="1407"/>
      <c r="Y11" s="1407"/>
      <c r="Z11" s="1245"/>
      <c r="AA11" s="1252"/>
      <c r="AB11" s="1252"/>
      <c r="AC11" s="1252"/>
      <c r="AD11" s="1252"/>
      <c r="AE11" s="1252"/>
      <c r="AF11" s="1252"/>
      <c r="AG11" s="1252"/>
      <c r="AH11" s="1252"/>
      <c r="AI11" s="1252"/>
      <c r="AJ11" s="1252"/>
      <c r="AK11" s="1252"/>
      <c r="AL11" s="1252" t="s">
        <v>525</v>
      </c>
      <c r="AM11" s="1252"/>
      <c r="AN11" s="1432"/>
      <c r="AO11" s="1432"/>
      <c r="AP11" s="1252" t="s">
        <v>349</v>
      </c>
      <c r="AQ11" s="1432"/>
      <c r="AR11" s="1432"/>
      <c r="AS11" s="1252" t="s">
        <v>236</v>
      </c>
      <c r="AT11" s="1432"/>
      <c r="AU11" s="1432"/>
      <c r="AV11" s="1252" t="s">
        <v>350</v>
      </c>
      <c r="AW11" s="1252"/>
      <c r="AX11" s="1252"/>
      <c r="AY11" s="1283"/>
    </row>
    <row r="12" spans="1:56" ht="10.5" customHeight="1"/>
    <row r="13" spans="1:56">
      <c r="B13" t="s">
        <v>364</v>
      </c>
      <c r="D13" t="s">
        <v>675</v>
      </c>
      <c r="N13" t="s">
        <v>349</v>
      </c>
      <c r="P13" t="s">
        <v>236</v>
      </c>
      <c r="R13" t="s">
        <v>591</v>
      </c>
    </row>
    <row r="14" spans="1:56" ht="9" customHeight="1"/>
    <row r="15" spans="1:56" ht="18.75" customHeight="1">
      <c r="A15" s="202" t="s">
        <v>641</v>
      </c>
      <c r="B15" s="202"/>
      <c r="C15" s="202"/>
      <c r="D15" s="202"/>
      <c r="E15" s="202"/>
      <c r="F15" s="202"/>
      <c r="G15" s="202"/>
      <c r="H15" s="202"/>
      <c r="I15" s="202"/>
      <c r="J15" s="202"/>
      <c r="K15" s="202"/>
      <c r="L15" s="202" t="s">
        <v>689</v>
      </c>
      <c r="M15" s="202"/>
      <c r="N15" s="202"/>
      <c r="O15" s="202"/>
      <c r="P15" s="202"/>
      <c r="Q15" s="202"/>
      <c r="R15" s="202"/>
      <c r="S15" s="202"/>
      <c r="T15" s="202"/>
      <c r="U15" s="202"/>
      <c r="V15" s="202"/>
      <c r="W15" s="202"/>
      <c r="X15" s="202"/>
      <c r="Y15" s="202"/>
      <c r="Z15" s="1424" t="s">
        <v>690</v>
      </c>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40" t="s">
        <v>636</v>
      </c>
      <c r="AW15" s="1440"/>
      <c r="AX15" s="1440"/>
      <c r="AY15" s="1440"/>
    </row>
    <row r="16" spans="1:56" ht="27" customHeight="1">
      <c r="A16" s="202" t="s">
        <v>257</v>
      </c>
      <c r="B16" s="202"/>
      <c r="C16" s="202"/>
      <c r="D16" s="202"/>
      <c r="E16" s="202"/>
      <c r="F16" s="202"/>
      <c r="G16" s="202" t="s">
        <v>31</v>
      </c>
      <c r="H16" s="202"/>
      <c r="I16" s="202"/>
      <c r="J16" s="202"/>
      <c r="K16" s="202"/>
      <c r="L16" s="202" t="s">
        <v>162</v>
      </c>
      <c r="M16" s="202"/>
      <c r="N16" s="202"/>
      <c r="O16" s="202"/>
      <c r="P16" s="202"/>
      <c r="Q16" s="202"/>
      <c r="R16" s="202" t="s">
        <v>671</v>
      </c>
      <c r="S16" s="202"/>
      <c r="T16" s="202"/>
      <c r="U16" s="202"/>
      <c r="V16" s="1422" t="s">
        <v>691</v>
      </c>
      <c r="W16" s="1422"/>
      <c r="X16" s="1422"/>
      <c r="Y16" s="1422"/>
      <c r="Z16" s="202" t="s">
        <v>651</v>
      </c>
      <c r="AA16" s="202"/>
      <c r="AB16" s="202"/>
      <c r="AC16" s="202"/>
      <c r="AD16" s="202"/>
      <c r="AE16" s="202"/>
      <c r="AF16" s="202" t="s">
        <v>693</v>
      </c>
      <c r="AG16" s="202"/>
      <c r="AH16" s="202"/>
      <c r="AI16" s="202"/>
      <c r="AJ16" s="202"/>
      <c r="AK16" s="202"/>
      <c r="AL16" s="202"/>
      <c r="AM16" s="202"/>
      <c r="AN16" s="202" t="s">
        <v>671</v>
      </c>
      <c r="AO16" s="202"/>
      <c r="AP16" s="202"/>
      <c r="AQ16" s="202"/>
      <c r="AR16" s="1424" t="s">
        <v>694</v>
      </c>
      <c r="AS16" s="1424"/>
      <c r="AT16" s="1424"/>
      <c r="AU16" s="1424"/>
      <c r="AV16" s="1440"/>
      <c r="AW16" s="1440"/>
      <c r="AX16" s="1440"/>
      <c r="AY16" s="1440"/>
    </row>
    <row r="17" spans="1:51">
      <c r="A17" s="1243"/>
      <c r="B17" s="1251"/>
      <c r="C17" s="1251"/>
      <c r="D17" s="1251"/>
      <c r="E17" s="1251"/>
      <c r="F17" s="1318"/>
      <c r="G17" s="1243"/>
      <c r="H17" s="1251"/>
      <c r="I17" s="1251"/>
      <c r="J17" s="1251"/>
      <c r="K17" s="1421" t="s">
        <v>673</v>
      </c>
      <c r="L17" s="1243"/>
      <c r="M17" s="1251"/>
      <c r="N17" s="1251"/>
      <c r="O17" s="1251"/>
      <c r="P17" s="1251"/>
      <c r="Q17" s="1318"/>
      <c r="R17" s="1243"/>
      <c r="S17" s="1251"/>
      <c r="T17" s="1251"/>
      <c r="U17" s="1421" t="s">
        <v>424</v>
      </c>
      <c r="V17" s="1243"/>
      <c r="W17" s="1251"/>
      <c r="X17" s="1251"/>
      <c r="Y17" s="1421" t="s">
        <v>673</v>
      </c>
      <c r="Z17" s="1243"/>
      <c r="AA17" s="1251"/>
      <c r="AB17" s="1251"/>
      <c r="AC17" s="1251"/>
      <c r="AD17" s="1251"/>
      <c r="AE17" s="1318"/>
      <c r="AF17" s="1425"/>
      <c r="AG17" s="1425"/>
      <c r="AH17" s="1425"/>
      <c r="AI17" s="1425"/>
      <c r="AJ17" s="1425"/>
      <c r="AK17" s="1425"/>
      <c r="AL17" s="1425"/>
      <c r="AM17" s="1425"/>
      <c r="AN17" s="1243"/>
      <c r="AO17" s="1251"/>
      <c r="AP17" s="1251"/>
      <c r="AQ17" s="1421" t="s">
        <v>424</v>
      </c>
      <c r="AR17" s="1243"/>
      <c r="AS17" s="1251"/>
      <c r="AT17" s="1251"/>
      <c r="AU17" s="1438" t="s">
        <v>673</v>
      </c>
      <c r="AV17" s="1441"/>
      <c r="AW17" s="1251"/>
      <c r="AX17" s="1251"/>
      <c r="AY17" s="1421" t="s">
        <v>673</v>
      </c>
    </row>
    <row r="18" spans="1:51">
      <c r="A18" s="1404"/>
      <c r="B18" s="1408" t="s">
        <v>349</v>
      </c>
      <c r="C18" s="1410"/>
      <c r="D18" s="1408" t="s">
        <v>236</v>
      </c>
      <c r="E18" s="1410"/>
      <c r="F18" s="1412" t="s">
        <v>350</v>
      </c>
      <c r="G18" s="1415"/>
      <c r="H18" s="1415"/>
      <c r="I18" s="1415"/>
      <c r="J18" s="1415"/>
      <c r="K18" s="1415"/>
      <c r="L18" s="1404"/>
      <c r="M18" s="1408" t="s">
        <v>349</v>
      </c>
      <c r="N18" s="1410"/>
      <c r="O18" s="1408" t="s">
        <v>236</v>
      </c>
      <c r="P18" s="1410"/>
      <c r="Q18" s="1412" t="s">
        <v>350</v>
      </c>
      <c r="R18" s="1415"/>
      <c r="S18" s="1415"/>
      <c r="T18" s="1415"/>
      <c r="U18" s="1415"/>
      <c r="V18" s="1415"/>
      <c r="W18" s="1415"/>
      <c r="X18" s="1415"/>
      <c r="Y18" s="1415"/>
      <c r="Z18" s="1404"/>
      <c r="AA18" s="1408" t="s">
        <v>349</v>
      </c>
      <c r="AB18" s="1410"/>
      <c r="AC18" s="1408" t="s">
        <v>236</v>
      </c>
      <c r="AD18" s="1410"/>
      <c r="AE18" s="1412" t="s">
        <v>350</v>
      </c>
      <c r="AF18" s="1425"/>
      <c r="AG18" s="1425"/>
      <c r="AH18" s="1425"/>
      <c r="AI18" s="1425"/>
      <c r="AJ18" s="1425"/>
      <c r="AK18" s="1425"/>
      <c r="AL18" s="1425"/>
      <c r="AM18" s="1425"/>
      <c r="AN18" s="1415"/>
      <c r="AO18" s="1415"/>
      <c r="AP18" s="1415"/>
      <c r="AQ18" s="1415"/>
      <c r="AR18" s="1434"/>
      <c r="AS18" s="1434"/>
      <c r="AT18" s="1434"/>
      <c r="AU18" s="1434"/>
      <c r="AV18" s="1442" t="str">
        <f>IF(E18="","",G18-V18-AR18)</f>
        <v/>
      </c>
      <c r="AW18" s="1442"/>
      <c r="AX18" s="1442"/>
      <c r="AY18" s="1442"/>
    </row>
    <row r="19" spans="1:51">
      <c r="A19" s="1404"/>
      <c r="B19" s="1408"/>
      <c r="C19" s="1410"/>
      <c r="D19" s="1408"/>
      <c r="E19" s="1410"/>
      <c r="F19" s="1412"/>
      <c r="G19" s="1415"/>
      <c r="H19" s="1415"/>
      <c r="I19" s="1415"/>
      <c r="J19" s="1415"/>
      <c r="K19" s="1415"/>
      <c r="L19" s="1404"/>
      <c r="M19" s="1408"/>
      <c r="N19" s="1410"/>
      <c r="O19" s="1408"/>
      <c r="P19" s="1410"/>
      <c r="Q19" s="1412"/>
      <c r="R19" s="1415"/>
      <c r="S19" s="1415"/>
      <c r="T19" s="1415"/>
      <c r="U19" s="1415"/>
      <c r="V19" s="1415"/>
      <c r="W19" s="1415"/>
      <c r="X19" s="1415"/>
      <c r="Y19" s="1415"/>
      <c r="Z19" s="1404"/>
      <c r="AA19" s="1408"/>
      <c r="AB19" s="1410"/>
      <c r="AC19" s="1408"/>
      <c r="AD19" s="1410"/>
      <c r="AE19" s="1412"/>
      <c r="AF19" s="1425"/>
      <c r="AG19" s="1425"/>
      <c r="AH19" s="1425"/>
      <c r="AI19" s="1425"/>
      <c r="AJ19" s="1425"/>
      <c r="AK19" s="1425"/>
      <c r="AL19" s="1425"/>
      <c r="AM19" s="1425"/>
      <c r="AN19" s="1415"/>
      <c r="AO19" s="1415"/>
      <c r="AP19" s="1415"/>
      <c r="AQ19" s="1415"/>
      <c r="AR19" s="1434"/>
      <c r="AS19" s="1434"/>
      <c r="AT19" s="1434"/>
      <c r="AU19" s="1434"/>
      <c r="AV19" s="1442"/>
      <c r="AW19" s="1442"/>
      <c r="AX19" s="1442"/>
      <c r="AY19" s="1442"/>
    </row>
    <row r="20" spans="1:51">
      <c r="A20" s="1243"/>
      <c r="B20" s="1251"/>
      <c r="C20" s="1251"/>
      <c r="D20" s="1251"/>
      <c r="E20" s="1251"/>
      <c r="F20" s="1318"/>
      <c r="G20" s="1243"/>
      <c r="H20" s="1251"/>
      <c r="I20" s="1251"/>
      <c r="J20" s="1251"/>
      <c r="K20" s="1421" t="s">
        <v>673</v>
      </c>
      <c r="L20" s="1243"/>
      <c r="M20" s="1251"/>
      <c r="N20" s="1251"/>
      <c r="O20" s="1251"/>
      <c r="P20" s="1251"/>
      <c r="Q20" s="1318"/>
      <c r="R20" s="1243"/>
      <c r="S20" s="1251"/>
      <c r="T20" s="1251"/>
      <c r="U20" s="1421" t="s">
        <v>424</v>
      </c>
      <c r="V20" s="1243"/>
      <c r="W20" s="1251"/>
      <c r="X20" s="1251"/>
      <c r="Y20" s="1421" t="s">
        <v>673</v>
      </c>
      <c r="Z20" s="1243"/>
      <c r="AA20" s="1251"/>
      <c r="AB20" s="1251"/>
      <c r="AC20" s="1251"/>
      <c r="AD20" s="1251"/>
      <c r="AE20" s="1318"/>
      <c r="AF20" s="1425"/>
      <c r="AG20" s="1425"/>
      <c r="AH20" s="1425"/>
      <c r="AI20" s="1425"/>
      <c r="AJ20" s="1425"/>
      <c r="AK20" s="1425"/>
      <c r="AL20" s="1425"/>
      <c r="AM20" s="1425"/>
      <c r="AN20" s="1243"/>
      <c r="AO20" s="1251"/>
      <c r="AP20" s="1251"/>
      <c r="AQ20" s="1421" t="s">
        <v>424</v>
      </c>
      <c r="AR20" s="1243"/>
      <c r="AS20" s="1251"/>
      <c r="AT20" s="1251"/>
      <c r="AU20" s="1438" t="s">
        <v>673</v>
      </c>
      <c r="AV20" s="1441"/>
      <c r="AW20" s="1251"/>
      <c r="AX20" s="1251"/>
      <c r="AY20" s="1421" t="s">
        <v>673</v>
      </c>
    </row>
    <row r="21" spans="1:51">
      <c r="A21" s="1404"/>
      <c r="B21" s="1408" t="s">
        <v>349</v>
      </c>
      <c r="C21" s="1410"/>
      <c r="D21" s="1408" t="s">
        <v>236</v>
      </c>
      <c r="E21" s="1410"/>
      <c r="F21" s="1412" t="s">
        <v>350</v>
      </c>
      <c r="G21" s="1415"/>
      <c r="H21" s="1415"/>
      <c r="I21" s="1415"/>
      <c r="J21" s="1415"/>
      <c r="K21" s="1415"/>
      <c r="L21" s="1404"/>
      <c r="M21" s="1408" t="s">
        <v>349</v>
      </c>
      <c r="N21" s="1410"/>
      <c r="O21" s="1408" t="s">
        <v>236</v>
      </c>
      <c r="P21" s="1410"/>
      <c r="Q21" s="1412" t="s">
        <v>350</v>
      </c>
      <c r="R21" s="1415"/>
      <c r="S21" s="1415"/>
      <c r="T21" s="1415"/>
      <c r="U21" s="1415"/>
      <c r="V21" s="1415"/>
      <c r="W21" s="1415"/>
      <c r="X21" s="1415"/>
      <c r="Y21" s="1415"/>
      <c r="Z21" s="1404"/>
      <c r="AA21" s="1408" t="s">
        <v>349</v>
      </c>
      <c r="AB21" s="1410"/>
      <c r="AC21" s="1408" t="s">
        <v>236</v>
      </c>
      <c r="AD21" s="1410"/>
      <c r="AE21" s="1412" t="s">
        <v>350</v>
      </c>
      <c r="AF21" s="1425"/>
      <c r="AG21" s="1425"/>
      <c r="AH21" s="1425"/>
      <c r="AI21" s="1425"/>
      <c r="AJ21" s="1425"/>
      <c r="AK21" s="1425"/>
      <c r="AL21" s="1425"/>
      <c r="AM21" s="1425"/>
      <c r="AN21" s="1415"/>
      <c r="AO21" s="1415"/>
      <c r="AP21" s="1415"/>
      <c r="AQ21" s="1415"/>
      <c r="AR21" s="1434"/>
      <c r="AS21" s="1434"/>
      <c r="AT21" s="1434"/>
      <c r="AU21" s="1434"/>
      <c r="AV21" s="1442" t="str">
        <f>IF(AND(E21="",P21="",AD21=""),"",AV18+G21-V21-AR21)</f>
        <v/>
      </c>
      <c r="AW21" s="1442"/>
      <c r="AX21" s="1442"/>
      <c r="AY21" s="1442"/>
    </row>
    <row r="22" spans="1:51">
      <c r="A22" s="1404"/>
      <c r="B22" s="1408"/>
      <c r="C22" s="1410"/>
      <c r="D22" s="1408"/>
      <c r="E22" s="1410"/>
      <c r="F22" s="1412"/>
      <c r="G22" s="1415"/>
      <c r="H22" s="1415"/>
      <c r="I22" s="1415"/>
      <c r="J22" s="1415"/>
      <c r="K22" s="1415"/>
      <c r="L22" s="1404"/>
      <c r="M22" s="1408"/>
      <c r="N22" s="1410"/>
      <c r="O22" s="1408"/>
      <c r="P22" s="1410"/>
      <c r="Q22" s="1412"/>
      <c r="R22" s="1415"/>
      <c r="S22" s="1415"/>
      <c r="T22" s="1415"/>
      <c r="U22" s="1415"/>
      <c r="V22" s="1415"/>
      <c r="W22" s="1415"/>
      <c r="X22" s="1415"/>
      <c r="Y22" s="1415"/>
      <c r="Z22" s="1404"/>
      <c r="AA22" s="1408"/>
      <c r="AB22" s="1410"/>
      <c r="AC22" s="1408"/>
      <c r="AD22" s="1410"/>
      <c r="AE22" s="1412"/>
      <c r="AF22" s="1425"/>
      <c r="AG22" s="1425"/>
      <c r="AH22" s="1425"/>
      <c r="AI22" s="1425"/>
      <c r="AJ22" s="1425"/>
      <c r="AK22" s="1425"/>
      <c r="AL22" s="1425"/>
      <c r="AM22" s="1425"/>
      <c r="AN22" s="1415"/>
      <c r="AO22" s="1415"/>
      <c r="AP22" s="1415"/>
      <c r="AQ22" s="1415"/>
      <c r="AR22" s="1434"/>
      <c r="AS22" s="1434"/>
      <c r="AT22" s="1434"/>
      <c r="AU22" s="1434"/>
      <c r="AV22" s="1442"/>
      <c r="AW22" s="1442"/>
      <c r="AX22" s="1442"/>
      <c r="AY22" s="1442"/>
    </row>
    <row r="23" spans="1:51">
      <c r="A23" s="1243"/>
      <c r="B23" s="1251"/>
      <c r="C23" s="1251"/>
      <c r="D23" s="1251"/>
      <c r="E23" s="1251"/>
      <c r="F23" s="1318"/>
      <c r="G23" s="1243"/>
      <c r="H23" s="1251"/>
      <c r="I23" s="1251"/>
      <c r="J23" s="1251"/>
      <c r="K23" s="1421" t="s">
        <v>673</v>
      </c>
      <c r="L23" s="1243"/>
      <c r="M23" s="1251"/>
      <c r="N23" s="1251"/>
      <c r="O23" s="1251"/>
      <c r="P23" s="1251"/>
      <c r="Q23" s="1318"/>
      <c r="R23" s="1243"/>
      <c r="S23" s="1251"/>
      <c r="T23" s="1251"/>
      <c r="U23" s="1421" t="s">
        <v>424</v>
      </c>
      <c r="V23" s="1243"/>
      <c r="W23" s="1251"/>
      <c r="X23" s="1251"/>
      <c r="Y23" s="1421" t="s">
        <v>673</v>
      </c>
      <c r="Z23" s="1243"/>
      <c r="AA23" s="1251"/>
      <c r="AB23" s="1251"/>
      <c r="AC23" s="1251"/>
      <c r="AD23" s="1251"/>
      <c r="AE23" s="1318"/>
      <c r="AF23" s="1425"/>
      <c r="AG23" s="1425"/>
      <c r="AH23" s="1425"/>
      <c r="AI23" s="1425"/>
      <c r="AJ23" s="1425"/>
      <c r="AK23" s="1425"/>
      <c r="AL23" s="1425"/>
      <c r="AM23" s="1425"/>
      <c r="AN23" s="1243"/>
      <c r="AO23" s="1251"/>
      <c r="AP23" s="1251"/>
      <c r="AQ23" s="1421" t="s">
        <v>424</v>
      </c>
      <c r="AR23" s="1243"/>
      <c r="AS23" s="1251"/>
      <c r="AT23" s="1251"/>
      <c r="AU23" s="1438" t="s">
        <v>673</v>
      </c>
      <c r="AV23" s="1441"/>
      <c r="AW23" s="1251"/>
      <c r="AX23" s="1251"/>
      <c r="AY23" s="1421" t="s">
        <v>673</v>
      </c>
    </row>
    <row r="24" spans="1:51" ht="13.5" customHeight="1">
      <c r="A24" s="1404"/>
      <c r="B24" s="1408" t="s">
        <v>349</v>
      </c>
      <c r="C24" s="1410"/>
      <c r="D24" s="1408" t="s">
        <v>236</v>
      </c>
      <c r="E24" s="1410"/>
      <c r="F24" s="1412" t="s">
        <v>350</v>
      </c>
      <c r="G24" s="1415"/>
      <c r="H24" s="1415"/>
      <c r="I24" s="1415"/>
      <c r="J24" s="1415"/>
      <c r="K24" s="1415"/>
      <c r="L24" s="1404"/>
      <c r="M24" s="1408" t="s">
        <v>349</v>
      </c>
      <c r="N24" s="1410"/>
      <c r="O24" s="1408" t="s">
        <v>236</v>
      </c>
      <c r="P24" s="1410"/>
      <c r="Q24" s="1412" t="s">
        <v>350</v>
      </c>
      <c r="R24" s="1415"/>
      <c r="S24" s="1415"/>
      <c r="T24" s="1415"/>
      <c r="U24" s="1415"/>
      <c r="V24" s="1415"/>
      <c r="W24" s="1415"/>
      <c r="X24" s="1415"/>
      <c r="Y24" s="1415"/>
      <c r="Z24" s="1404"/>
      <c r="AA24" s="1408" t="s">
        <v>349</v>
      </c>
      <c r="AB24" s="1410"/>
      <c r="AC24" s="1408" t="s">
        <v>236</v>
      </c>
      <c r="AD24" s="1410"/>
      <c r="AE24" s="1412" t="s">
        <v>350</v>
      </c>
      <c r="AF24" s="1425"/>
      <c r="AG24" s="1425"/>
      <c r="AH24" s="1425"/>
      <c r="AI24" s="1425"/>
      <c r="AJ24" s="1425"/>
      <c r="AK24" s="1425"/>
      <c r="AL24" s="1425"/>
      <c r="AM24" s="1425"/>
      <c r="AN24" s="1415"/>
      <c r="AO24" s="1415"/>
      <c r="AP24" s="1415"/>
      <c r="AQ24" s="1415"/>
      <c r="AR24" s="1434"/>
      <c r="AS24" s="1434"/>
      <c r="AT24" s="1434"/>
      <c r="AU24" s="1434"/>
      <c r="AV24" s="1442" t="str">
        <f>IF(AND(E24="",P24="",AD24=""),"",AV21+G24-V24-AR24)</f>
        <v/>
      </c>
      <c r="AW24" s="1442"/>
      <c r="AX24" s="1442"/>
      <c r="AY24" s="1442"/>
    </row>
    <row r="25" spans="1:51" ht="13.5" customHeight="1">
      <c r="A25" s="1404"/>
      <c r="B25" s="1408"/>
      <c r="C25" s="1410"/>
      <c r="D25" s="1408"/>
      <c r="E25" s="1410"/>
      <c r="F25" s="1412"/>
      <c r="G25" s="1415"/>
      <c r="H25" s="1415"/>
      <c r="I25" s="1415"/>
      <c r="J25" s="1415"/>
      <c r="K25" s="1415"/>
      <c r="L25" s="1404"/>
      <c r="M25" s="1408"/>
      <c r="N25" s="1410"/>
      <c r="O25" s="1408"/>
      <c r="P25" s="1410"/>
      <c r="Q25" s="1412"/>
      <c r="R25" s="1415"/>
      <c r="S25" s="1415"/>
      <c r="T25" s="1415"/>
      <c r="U25" s="1415"/>
      <c r="V25" s="1415"/>
      <c r="W25" s="1415"/>
      <c r="X25" s="1415"/>
      <c r="Y25" s="1415"/>
      <c r="Z25" s="1404"/>
      <c r="AA25" s="1408"/>
      <c r="AB25" s="1410"/>
      <c r="AC25" s="1408"/>
      <c r="AD25" s="1410"/>
      <c r="AE25" s="1412"/>
      <c r="AF25" s="1425"/>
      <c r="AG25" s="1425"/>
      <c r="AH25" s="1425"/>
      <c r="AI25" s="1425"/>
      <c r="AJ25" s="1425"/>
      <c r="AK25" s="1425"/>
      <c r="AL25" s="1425"/>
      <c r="AM25" s="1425"/>
      <c r="AN25" s="1415"/>
      <c r="AO25" s="1415"/>
      <c r="AP25" s="1415"/>
      <c r="AQ25" s="1415"/>
      <c r="AR25" s="1434"/>
      <c r="AS25" s="1434"/>
      <c r="AT25" s="1434"/>
      <c r="AU25" s="1434"/>
      <c r="AV25" s="1442"/>
      <c r="AW25" s="1442"/>
      <c r="AX25" s="1442"/>
      <c r="AY25" s="1442"/>
    </row>
    <row r="26" spans="1:51">
      <c r="A26" s="1243"/>
      <c r="B26" s="1251"/>
      <c r="C26" s="1251"/>
      <c r="D26" s="1251"/>
      <c r="E26" s="1251"/>
      <c r="F26" s="1318"/>
      <c r="G26" s="1243"/>
      <c r="H26" s="1251"/>
      <c r="I26" s="1251"/>
      <c r="J26" s="1251"/>
      <c r="K26" s="1421" t="s">
        <v>673</v>
      </c>
      <c r="L26" s="1243"/>
      <c r="M26" s="1251"/>
      <c r="N26" s="1251"/>
      <c r="O26" s="1251"/>
      <c r="P26" s="1251"/>
      <c r="Q26" s="1318"/>
      <c r="R26" s="1243"/>
      <c r="S26" s="1251"/>
      <c r="T26" s="1251"/>
      <c r="U26" s="1421" t="s">
        <v>424</v>
      </c>
      <c r="V26" s="1243"/>
      <c r="W26" s="1251"/>
      <c r="X26" s="1251"/>
      <c r="Y26" s="1421" t="s">
        <v>673</v>
      </c>
      <c r="Z26" s="1243"/>
      <c r="AA26" s="1251"/>
      <c r="AB26" s="1251"/>
      <c r="AC26" s="1251"/>
      <c r="AD26" s="1251"/>
      <c r="AE26" s="1318"/>
      <c r="AF26" s="1425"/>
      <c r="AG26" s="1425"/>
      <c r="AH26" s="1425"/>
      <c r="AI26" s="1425"/>
      <c r="AJ26" s="1425"/>
      <c r="AK26" s="1425"/>
      <c r="AL26" s="1425"/>
      <c r="AM26" s="1425"/>
      <c r="AN26" s="1243"/>
      <c r="AO26" s="1251"/>
      <c r="AP26" s="1251"/>
      <c r="AQ26" s="1421" t="s">
        <v>424</v>
      </c>
      <c r="AR26" s="1243"/>
      <c r="AS26" s="1251"/>
      <c r="AT26" s="1251"/>
      <c r="AU26" s="1438" t="s">
        <v>673</v>
      </c>
      <c r="AV26" s="1441"/>
      <c r="AW26" s="1251"/>
      <c r="AX26" s="1251"/>
      <c r="AY26" s="1421" t="s">
        <v>673</v>
      </c>
    </row>
    <row r="27" spans="1:51" ht="13.5" customHeight="1">
      <c r="A27" s="1404"/>
      <c r="B27" s="1408" t="s">
        <v>349</v>
      </c>
      <c r="C27" s="1410"/>
      <c r="D27" s="1408" t="s">
        <v>236</v>
      </c>
      <c r="E27" s="1410"/>
      <c r="F27" s="1412" t="s">
        <v>350</v>
      </c>
      <c r="G27" s="1415"/>
      <c r="H27" s="1415"/>
      <c r="I27" s="1415"/>
      <c r="J27" s="1415"/>
      <c r="K27" s="1415"/>
      <c r="L27" s="1404"/>
      <c r="M27" s="1408" t="s">
        <v>349</v>
      </c>
      <c r="N27" s="1410"/>
      <c r="O27" s="1408" t="s">
        <v>236</v>
      </c>
      <c r="P27" s="1410"/>
      <c r="Q27" s="1412" t="s">
        <v>350</v>
      </c>
      <c r="R27" s="1415"/>
      <c r="S27" s="1415"/>
      <c r="T27" s="1415"/>
      <c r="U27" s="1415"/>
      <c r="V27" s="1415"/>
      <c r="W27" s="1415"/>
      <c r="X27" s="1415"/>
      <c r="Y27" s="1415"/>
      <c r="Z27" s="1404"/>
      <c r="AA27" s="1408" t="s">
        <v>349</v>
      </c>
      <c r="AB27" s="1410"/>
      <c r="AC27" s="1408" t="s">
        <v>236</v>
      </c>
      <c r="AD27" s="1410"/>
      <c r="AE27" s="1412" t="s">
        <v>350</v>
      </c>
      <c r="AF27" s="1425"/>
      <c r="AG27" s="1425"/>
      <c r="AH27" s="1425"/>
      <c r="AI27" s="1425"/>
      <c r="AJ27" s="1425"/>
      <c r="AK27" s="1425"/>
      <c r="AL27" s="1425"/>
      <c r="AM27" s="1425"/>
      <c r="AN27" s="1415"/>
      <c r="AO27" s="1415"/>
      <c r="AP27" s="1415"/>
      <c r="AQ27" s="1415"/>
      <c r="AR27" s="1434"/>
      <c r="AS27" s="1434"/>
      <c r="AT27" s="1434"/>
      <c r="AU27" s="1434"/>
      <c r="AV27" s="1442" t="str">
        <f>IF(AND(E27="",P27="",AD27=""),"",AV24+G27-V27-AR27)</f>
        <v/>
      </c>
      <c r="AW27" s="1442"/>
      <c r="AX27" s="1442"/>
      <c r="AY27" s="1442"/>
    </row>
    <row r="28" spans="1:51" ht="13.5" customHeight="1">
      <c r="A28" s="1404"/>
      <c r="B28" s="1408"/>
      <c r="C28" s="1410"/>
      <c r="D28" s="1408"/>
      <c r="E28" s="1410"/>
      <c r="F28" s="1412"/>
      <c r="G28" s="1415"/>
      <c r="H28" s="1415"/>
      <c r="I28" s="1415"/>
      <c r="J28" s="1415"/>
      <c r="K28" s="1415"/>
      <c r="L28" s="1404"/>
      <c r="M28" s="1408"/>
      <c r="N28" s="1410"/>
      <c r="O28" s="1408"/>
      <c r="P28" s="1410"/>
      <c r="Q28" s="1412"/>
      <c r="R28" s="1415"/>
      <c r="S28" s="1415"/>
      <c r="T28" s="1415"/>
      <c r="U28" s="1415"/>
      <c r="V28" s="1415"/>
      <c r="W28" s="1415"/>
      <c r="X28" s="1415"/>
      <c r="Y28" s="1415"/>
      <c r="Z28" s="1404"/>
      <c r="AA28" s="1408"/>
      <c r="AB28" s="1410"/>
      <c r="AC28" s="1408"/>
      <c r="AD28" s="1410"/>
      <c r="AE28" s="1412"/>
      <c r="AF28" s="1425"/>
      <c r="AG28" s="1425"/>
      <c r="AH28" s="1425"/>
      <c r="AI28" s="1425"/>
      <c r="AJ28" s="1425"/>
      <c r="AK28" s="1425"/>
      <c r="AL28" s="1425"/>
      <c r="AM28" s="1425"/>
      <c r="AN28" s="1415"/>
      <c r="AO28" s="1415"/>
      <c r="AP28" s="1415"/>
      <c r="AQ28" s="1415"/>
      <c r="AR28" s="1434"/>
      <c r="AS28" s="1434"/>
      <c r="AT28" s="1434"/>
      <c r="AU28" s="1434"/>
      <c r="AV28" s="1442"/>
      <c r="AW28" s="1442"/>
      <c r="AX28" s="1442"/>
      <c r="AY28" s="1442"/>
    </row>
    <row r="29" spans="1:51">
      <c r="A29" s="1243"/>
      <c r="B29" s="1251"/>
      <c r="C29" s="1251"/>
      <c r="D29" s="1251"/>
      <c r="E29" s="1251"/>
      <c r="F29" s="1318"/>
      <c r="G29" s="1243"/>
      <c r="H29" s="1251"/>
      <c r="I29" s="1251"/>
      <c r="J29" s="1251"/>
      <c r="K29" s="1421" t="s">
        <v>673</v>
      </c>
      <c r="L29" s="1243"/>
      <c r="M29" s="1251"/>
      <c r="N29" s="1251"/>
      <c r="O29" s="1251"/>
      <c r="P29" s="1251"/>
      <c r="Q29" s="1318"/>
      <c r="R29" s="1243"/>
      <c r="S29" s="1251"/>
      <c r="T29" s="1251"/>
      <c r="U29" s="1421" t="s">
        <v>424</v>
      </c>
      <c r="V29" s="1243"/>
      <c r="W29" s="1251"/>
      <c r="X29" s="1251"/>
      <c r="Y29" s="1421" t="s">
        <v>673</v>
      </c>
      <c r="Z29" s="1243"/>
      <c r="AA29" s="1251"/>
      <c r="AB29" s="1251"/>
      <c r="AC29" s="1251"/>
      <c r="AD29" s="1251"/>
      <c r="AE29" s="1318"/>
      <c r="AF29" s="1425"/>
      <c r="AG29" s="1425"/>
      <c r="AH29" s="1425"/>
      <c r="AI29" s="1425"/>
      <c r="AJ29" s="1425"/>
      <c r="AK29" s="1425"/>
      <c r="AL29" s="1425"/>
      <c r="AM29" s="1425"/>
      <c r="AN29" s="1243"/>
      <c r="AO29" s="1251"/>
      <c r="AP29" s="1251"/>
      <c r="AQ29" s="1421" t="s">
        <v>424</v>
      </c>
      <c r="AR29" s="1243"/>
      <c r="AS29" s="1251"/>
      <c r="AT29" s="1251"/>
      <c r="AU29" s="1438" t="s">
        <v>673</v>
      </c>
      <c r="AV29" s="1441"/>
      <c r="AW29" s="1251"/>
      <c r="AX29" s="1251"/>
      <c r="AY29" s="1421" t="s">
        <v>673</v>
      </c>
    </row>
    <row r="30" spans="1:51" ht="13.5" customHeight="1">
      <c r="A30" s="1404"/>
      <c r="B30" s="1408" t="s">
        <v>349</v>
      </c>
      <c r="C30" s="1410"/>
      <c r="D30" s="1408" t="s">
        <v>236</v>
      </c>
      <c r="E30" s="1410"/>
      <c r="F30" s="1412" t="s">
        <v>350</v>
      </c>
      <c r="G30" s="1415"/>
      <c r="H30" s="1415"/>
      <c r="I30" s="1415"/>
      <c r="J30" s="1415"/>
      <c r="K30" s="1415"/>
      <c r="L30" s="1404"/>
      <c r="M30" s="1408" t="s">
        <v>349</v>
      </c>
      <c r="N30" s="1410"/>
      <c r="O30" s="1408" t="s">
        <v>236</v>
      </c>
      <c r="P30" s="1410"/>
      <c r="Q30" s="1412" t="s">
        <v>350</v>
      </c>
      <c r="R30" s="1415"/>
      <c r="S30" s="1415"/>
      <c r="T30" s="1415"/>
      <c r="U30" s="1415"/>
      <c r="V30" s="1415"/>
      <c r="W30" s="1415"/>
      <c r="X30" s="1415"/>
      <c r="Y30" s="1415"/>
      <c r="Z30" s="1404"/>
      <c r="AA30" s="1408" t="s">
        <v>349</v>
      </c>
      <c r="AB30" s="1410"/>
      <c r="AC30" s="1408" t="s">
        <v>236</v>
      </c>
      <c r="AD30" s="1410"/>
      <c r="AE30" s="1412" t="s">
        <v>350</v>
      </c>
      <c r="AF30" s="1425"/>
      <c r="AG30" s="1425"/>
      <c r="AH30" s="1425"/>
      <c r="AI30" s="1425"/>
      <c r="AJ30" s="1425"/>
      <c r="AK30" s="1425"/>
      <c r="AL30" s="1425"/>
      <c r="AM30" s="1425"/>
      <c r="AN30" s="1415"/>
      <c r="AO30" s="1415"/>
      <c r="AP30" s="1415"/>
      <c r="AQ30" s="1415"/>
      <c r="AR30" s="1434"/>
      <c r="AS30" s="1434"/>
      <c r="AT30" s="1434"/>
      <c r="AU30" s="1434"/>
      <c r="AV30" s="1442" t="str">
        <f>IF(AND(E30="",P30="",AD30=""),"",AV27+G30-V30-AR30)</f>
        <v/>
      </c>
      <c r="AW30" s="1442"/>
      <c r="AX30" s="1442"/>
      <c r="AY30" s="1442"/>
    </row>
    <row r="31" spans="1:51" ht="13.5" customHeight="1">
      <c r="A31" s="1404"/>
      <c r="B31" s="1408"/>
      <c r="C31" s="1410"/>
      <c r="D31" s="1408"/>
      <c r="E31" s="1410"/>
      <c r="F31" s="1412"/>
      <c r="G31" s="1415"/>
      <c r="H31" s="1415"/>
      <c r="I31" s="1415"/>
      <c r="J31" s="1415"/>
      <c r="K31" s="1415"/>
      <c r="L31" s="1404"/>
      <c r="M31" s="1408"/>
      <c r="N31" s="1410"/>
      <c r="O31" s="1408"/>
      <c r="P31" s="1410"/>
      <c r="Q31" s="1412"/>
      <c r="R31" s="1415"/>
      <c r="S31" s="1415"/>
      <c r="T31" s="1415"/>
      <c r="U31" s="1415"/>
      <c r="V31" s="1415"/>
      <c r="W31" s="1415"/>
      <c r="X31" s="1415"/>
      <c r="Y31" s="1415"/>
      <c r="Z31" s="1404"/>
      <c r="AA31" s="1408"/>
      <c r="AB31" s="1410"/>
      <c r="AC31" s="1408"/>
      <c r="AD31" s="1410"/>
      <c r="AE31" s="1412"/>
      <c r="AF31" s="1425"/>
      <c r="AG31" s="1425"/>
      <c r="AH31" s="1425"/>
      <c r="AI31" s="1425"/>
      <c r="AJ31" s="1425"/>
      <c r="AK31" s="1425"/>
      <c r="AL31" s="1425"/>
      <c r="AM31" s="1425"/>
      <c r="AN31" s="1415"/>
      <c r="AO31" s="1415"/>
      <c r="AP31" s="1415"/>
      <c r="AQ31" s="1415"/>
      <c r="AR31" s="1434"/>
      <c r="AS31" s="1434"/>
      <c r="AT31" s="1434"/>
      <c r="AU31" s="1434"/>
      <c r="AV31" s="1442"/>
      <c r="AW31" s="1442"/>
      <c r="AX31" s="1442"/>
      <c r="AY31" s="1442"/>
    </row>
    <row r="32" spans="1:51">
      <c r="A32" s="1243"/>
      <c r="B32" s="1251"/>
      <c r="C32" s="1251"/>
      <c r="D32" s="1251"/>
      <c r="E32" s="1251"/>
      <c r="F32" s="1318"/>
      <c r="G32" s="1243"/>
      <c r="H32" s="1251"/>
      <c r="I32" s="1251"/>
      <c r="J32" s="1251"/>
      <c r="K32" s="1421" t="s">
        <v>673</v>
      </c>
      <c r="L32" s="1243"/>
      <c r="M32" s="1251"/>
      <c r="N32" s="1251"/>
      <c r="O32" s="1251"/>
      <c r="P32" s="1251"/>
      <c r="Q32" s="1318"/>
      <c r="R32" s="1243"/>
      <c r="S32" s="1251"/>
      <c r="T32" s="1251"/>
      <c r="U32" s="1421" t="s">
        <v>424</v>
      </c>
      <c r="V32" s="1243"/>
      <c r="W32" s="1251"/>
      <c r="X32" s="1251"/>
      <c r="Y32" s="1421" t="s">
        <v>673</v>
      </c>
      <c r="Z32" s="1243"/>
      <c r="AA32" s="1251"/>
      <c r="AB32" s="1251"/>
      <c r="AC32" s="1251"/>
      <c r="AD32" s="1251"/>
      <c r="AE32" s="1318"/>
      <c r="AF32" s="1425"/>
      <c r="AG32" s="1425"/>
      <c r="AH32" s="1425"/>
      <c r="AI32" s="1425"/>
      <c r="AJ32" s="1425"/>
      <c r="AK32" s="1425"/>
      <c r="AL32" s="1425"/>
      <c r="AM32" s="1425"/>
      <c r="AN32" s="1243"/>
      <c r="AO32" s="1251"/>
      <c r="AP32" s="1251"/>
      <c r="AQ32" s="1421" t="s">
        <v>424</v>
      </c>
      <c r="AR32" s="1243"/>
      <c r="AS32" s="1251"/>
      <c r="AT32" s="1251"/>
      <c r="AU32" s="1438" t="s">
        <v>673</v>
      </c>
      <c r="AV32" s="1441"/>
      <c r="AW32" s="1251"/>
      <c r="AX32" s="1251"/>
      <c r="AY32" s="1421" t="s">
        <v>673</v>
      </c>
    </row>
    <row r="33" spans="1:51" ht="13.5" customHeight="1">
      <c r="A33" s="1404"/>
      <c r="B33" s="1408" t="s">
        <v>349</v>
      </c>
      <c r="C33" s="1410"/>
      <c r="D33" s="1408" t="s">
        <v>236</v>
      </c>
      <c r="E33" s="1410"/>
      <c r="F33" s="1412" t="s">
        <v>350</v>
      </c>
      <c r="G33" s="1415"/>
      <c r="H33" s="1415"/>
      <c r="I33" s="1415"/>
      <c r="J33" s="1415"/>
      <c r="K33" s="1415"/>
      <c r="L33" s="1404"/>
      <c r="M33" s="1408" t="s">
        <v>349</v>
      </c>
      <c r="N33" s="1410"/>
      <c r="O33" s="1408" t="s">
        <v>236</v>
      </c>
      <c r="P33" s="1410"/>
      <c r="Q33" s="1412" t="s">
        <v>350</v>
      </c>
      <c r="R33" s="1415"/>
      <c r="S33" s="1415"/>
      <c r="T33" s="1415"/>
      <c r="U33" s="1415"/>
      <c r="V33" s="1415"/>
      <c r="W33" s="1415"/>
      <c r="X33" s="1415"/>
      <c r="Y33" s="1415"/>
      <c r="Z33" s="1404"/>
      <c r="AA33" s="1408" t="s">
        <v>349</v>
      </c>
      <c r="AB33" s="1410"/>
      <c r="AC33" s="1408" t="s">
        <v>236</v>
      </c>
      <c r="AD33" s="1410"/>
      <c r="AE33" s="1412" t="s">
        <v>350</v>
      </c>
      <c r="AF33" s="1425"/>
      <c r="AG33" s="1425"/>
      <c r="AH33" s="1425"/>
      <c r="AI33" s="1425"/>
      <c r="AJ33" s="1425"/>
      <c r="AK33" s="1425"/>
      <c r="AL33" s="1425"/>
      <c r="AM33" s="1425"/>
      <c r="AN33" s="1415"/>
      <c r="AO33" s="1415"/>
      <c r="AP33" s="1415"/>
      <c r="AQ33" s="1415"/>
      <c r="AR33" s="1434"/>
      <c r="AS33" s="1434"/>
      <c r="AT33" s="1434"/>
      <c r="AU33" s="1434"/>
      <c r="AV33" s="1442" t="str">
        <f>IF(AND(E33="",P33="",AD33=""),"",AV30+G33-V33-AR33)</f>
        <v/>
      </c>
      <c r="AW33" s="1442"/>
      <c r="AX33" s="1442"/>
      <c r="AY33" s="1442"/>
    </row>
    <row r="34" spans="1:51" ht="13.5" customHeight="1">
      <c r="A34" s="1404"/>
      <c r="B34" s="1408"/>
      <c r="C34" s="1410"/>
      <c r="D34" s="1408"/>
      <c r="E34" s="1410"/>
      <c r="F34" s="1412"/>
      <c r="G34" s="1415"/>
      <c r="H34" s="1415"/>
      <c r="I34" s="1415"/>
      <c r="J34" s="1415"/>
      <c r="K34" s="1415"/>
      <c r="L34" s="1404"/>
      <c r="M34" s="1408"/>
      <c r="N34" s="1410"/>
      <c r="O34" s="1408"/>
      <c r="P34" s="1410"/>
      <c r="Q34" s="1412"/>
      <c r="R34" s="1415"/>
      <c r="S34" s="1415"/>
      <c r="T34" s="1415"/>
      <c r="U34" s="1415"/>
      <c r="V34" s="1415"/>
      <c r="W34" s="1415"/>
      <c r="X34" s="1415"/>
      <c r="Y34" s="1415"/>
      <c r="Z34" s="1404"/>
      <c r="AA34" s="1408"/>
      <c r="AB34" s="1410"/>
      <c r="AC34" s="1408"/>
      <c r="AD34" s="1410"/>
      <c r="AE34" s="1412"/>
      <c r="AF34" s="1425"/>
      <c r="AG34" s="1425"/>
      <c r="AH34" s="1425"/>
      <c r="AI34" s="1425"/>
      <c r="AJ34" s="1425"/>
      <c r="AK34" s="1425"/>
      <c r="AL34" s="1425"/>
      <c r="AM34" s="1425"/>
      <c r="AN34" s="1415"/>
      <c r="AO34" s="1415"/>
      <c r="AP34" s="1415"/>
      <c r="AQ34" s="1415"/>
      <c r="AR34" s="1434"/>
      <c r="AS34" s="1434"/>
      <c r="AT34" s="1434"/>
      <c r="AU34" s="1434"/>
      <c r="AV34" s="1442"/>
      <c r="AW34" s="1442"/>
      <c r="AX34" s="1442"/>
      <c r="AY34" s="1442"/>
    </row>
    <row r="35" spans="1:51">
      <c r="A35" s="1243"/>
      <c r="B35" s="1251"/>
      <c r="C35" s="1251"/>
      <c r="D35" s="1251"/>
      <c r="E35" s="1251"/>
      <c r="F35" s="1318"/>
      <c r="G35" s="1243"/>
      <c r="H35" s="1251"/>
      <c r="I35" s="1251"/>
      <c r="J35" s="1251"/>
      <c r="K35" s="1421" t="s">
        <v>673</v>
      </c>
      <c r="L35" s="1243"/>
      <c r="M35" s="1251"/>
      <c r="N35" s="1251"/>
      <c r="O35" s="1251"/>
      <c r="P35" s="1251"/>
      <c r="Q35" s="1318"/>
      <c r="R35" s="1243"/>
      <c r="S35" s="1251"/>
      <c r="T35" s="1251"/>
      <c r="U35" s="1421" t="s">
        <v>424</v>
      </c>
      <c r="V35" s="1243"/>
      <c r="W35" s="1251"/>
      <c r="X35" s="1251"/>
      <c r="Y35" s="1421" t="s">
        <v>673</v>
      </c>
      <c r="Z35" s="1243"/>
      <c r="AA35" s="1251"/>
      <c r="AB35" s="1251"/>
      <c r="AC35" s="1251"/>
      <c r="AD35" s="1251"/>
      <c r="AE35" s="1318"/>
      <c r="AF35" s="1425"/>
      <c r="AG35" s="1425"/>
      <c r="AH35" s="1425"/>
      <c r="AI35" s="1425"/>
      <c r="AJ35" s="1425"/>
      <c r="AK35" s="1425"/>
      <c r="AL35" s="1425"/>
      <c r="AM35" s="1425"/>
      <c r="AN35" s="1243"/>
      <c r="AO35" s="1251"/>
      <c r="AP35" s="1251"/>
      <c r="AQ35" s="1421" t="s">
        <v>424</v>
      </c>
      <c r="AR35" s="1243"/>
      <c r="AS35" s="1251"/>
      <c r="AT35" s="1251"/>
      <c r="AU35" s="1438" t="s">
        <v>673</v>
      </c>
      <c r="AV35" s="1441"/>
      <c r="AW35" s="1251"/>
      <c r="AX35" s="1251"/>
      <c r="AY35" s="1421" t="s">
        <v>673</v>
      </c>
    </row>
    <row r="36" spans="1:51" ht="13.5" customHeight="1">
      <c r="A36" s="1404"/>
      <c r="B36" s="1408" t="s">
        <v>349</v>
      </c>
      <c r="C36" s="1410"/>
      <c r="D36" s="1408" t="s">
        <v>236</v>
      </c>
      <c r="E36" s="1410"/>
      <c r="F36" s="1412" t="s">
        <v>350</v>
      </c>
      <c r="G36" s="1415"/>
      <c r="H36" s="1415"/>
      <c r="I36" s="1415"/>
      <c r="J36" s="1415"/>
      <c r="K36" s="1415"/>
      <c r="L36" s="1404"/>
      <c r="M36" s="1408" t="s">
        <v>349</v>
      </c>
      <c r="N36" s="1410"/>
      <c r="O36" s="1408" t="s">
        <v>236</v>
      </c>
      <c r="P36" s="1410"/>
      <c r="Q36" s="1412" t="s">
        <v>350</v>
      </c>
      <c r="R36" s="1415"/>
      <c r="S36" s="1415"/>
      <c r="T36" s="1415"/>
      <c r="U36" s="1415"/>
      <c r="V36" s="1415"/>
      <c r="W36" s="1415"/>
      <c r="X36" s="1415"/>
      <c r="Y36" s="1415"/>
      <c r="Z36" s="1404"/>
      <c r="AA36" s="1408" t="s">
        <v>349</v>
      </c>
      <c r="AB36" s="1410"/>
      <c r="AC36" s="1408" t="s">
        <v>236</v>
      </c>
      <c r="AD36" s="1410"/>
      <c r="AE36" s="1412" t="s">
        <v>350</v>
      </c>
      <c r="AF36" s="1425"/>
      <c r="AG36" s="1425"/>
      <c r="AH36" s="1425"/>
      <c r="AI36" s="1425"/>
      <c r="AJ36" s="1425"/>
      <c r="AK36" s="1425"/>
      <c r="AL36" s="1425"/>
      <c r="AM36" s="1425"/>
      <c r="AN36" s="1415"/>
      <c r="AO36" s="1415"/>
      <c r="AP36" s="1415"/>
      <c r="AQ36" s="1415"/>
      <c r="AR36" s="1434"/>
      <c r="AS36" s="1434"/>
      <c r="AT36" s="1434"/>
      <c r="AU36" s="1434"/>
      <c r="AV36" s="1442" t="str">
        <f>IF(AND(E36="",P36="",AD36=""),"",AV33+G36-V36-AR36)</f>
        <v/>
      </c>
      <c r="AW36" s="1442"/>
      <c r="AX36" s="1442"/>
      <c r="AY36" s="1442"/>
    </row>
    <row r="37" spans="1:51" ht="13.5" customHeight="1">
      <c r="A37" s="1404"/>
      <c r="B37" s="1408"/>
      <c r="C37" s="1410"/>
      <c r="D37" s="1408"/>
      <c r="E37" s="1410"/>
      <c r="F37" s="1412"/>
      <c r="G37" s="1415"/>
      <c r="H37" s="1415"/>
      <c r="I37" s="1415"/>
      <c r="J37" s="1415"/>
      <c r="K37" s="1415"/>
      <c r="L37" s="1404"/>
      <c r="M37" s="1408"/>
      <c r="N37" s="1410"/>
      <c r="O37" s="1408"/>
      <c r="P37" s="1410"/>
      <c r="Q37" s="1412"/>
      <c r="R37" s="1415"/>
      <c r="S37" s="1415"/>
      <c r="T37" s="1415"/>
      <c r="U37" s="1415"/>
      <c r="V37" s="1415"/>
      <c r="W37" s="1415"/>
      <c r="X37" s="1415"/>
      <c r="Y37" s="1415"/>
      <c r="Z37" s="1404"/>
      <c r="AA37" s="1408"/>
      <c r="AB37" s="1410"/>
      <c r="AC37" s="1408"/>
      <c r="AD37" s="1410"/>
      <c r="AE37" s="1412"/>
      <c r="AF37" s="1425"/>
      <c r="AG37" s="1425"/>
      <c r="AH37" s="1425"/>
      <c r="AI37" s="1425"/>
      <c r="AJ37" s="1425"/>
      <c r="AK37" s="1425"/>
      <c r="AL37" s="1425"/>
      <c r="AM37" s="1425"/>
      <c r="AN37" s="1415"/>
      <c r="AO37" s="1415"/>
      <c r="AP37" s="1415"/>
      <c r="AQ37" s="1415"/>
      <c r="AR37" s="1434"/>
      <c r="AS37" s="1434"/>
      <c r="AT37" s="1434"/>
      <c r="AU37" s="1434"/>
      <c r="AV37" s="1442"/>
      <c r="AW37" s="1442"/>
      <c r="AX37" s="1442"/>
      <c r="AY37" s="1442"/>
    </row>
    <row r="38" spans="1:51">
      <c r="A38" s="1243"/>
      <c r="B38" s="1251"/>
      <c r="C38" s="1251"/>
      <c r="D38" s="1251"/>
      <c r="E38" s="1251"/>
      <c r="F38" s="1318"/>
      <c r="G38" s="1243"/>
      <c r="H38" s="1251"/>
      <c r="I38" s="1251"/>
      <c r="J38" s="1251"/>
      <c r="K38" s="1421" t="s">
        <v>673</v>
      </c>
      <c r="L38" s="1243"/>
      <c r="M38" s="1251"/>
      <c r="N38" s="1251"/>
      <c r="O38" s="1251"/>
      <c r="P38" s="1251"/>
      <c r="Q38" s="1318"/>
      <c r="R38" s="1243"/>
      <c r="S38" s="1251"/>
      <c r="T38" s="1251"/>
      <c r="U38" s="1421" t="s">
        <v>424</v>
      </c>
      <c r="V38" s="1243"/>
      <c r="W38" s="1251"/>
      <c r="X38" s="1251"/>
      <c r="Y38" s="1421" t="s">
        <v>673</v>
      </c>
      <c r="Z38" s="1243"/>
      <c r="AA38" s="1251"/>
      <c r="AB38" s="1251"/>
      <c r="AC38" s="1251"/>
      <c r="AD38" s="1251"/>
      <c r="AE38" s="1318"/>
      <c r="AF38" s="1425"/>
      <c r="AG38" s="1425"/>
      <c r="AH38" s="1425"/>
      <c r="AI38" s="1425"/>
      <c r="AJ38" s="1425"/>
      <c r="AK38" s="1425"/>
      <c r="AL38" s="1425"/>
      <c r="AM38" s="1425"/>
      <c r="AN38" s="1243"/>
      <c r="AO38" s="1251"/>
      <c r="AP38" s="1251"/>
      <c r="AQ38" s="1421" t="s">
        <v>424</v>
      </c>
      <c r="AR38" s="1243"/>
      <c r="AS38" s="1251"/>
      <c r="AT38" s="1251"/>
      <c r="AU38" s="1438" t="s">
        <v>673</v>
      </c>
      <c r="AV38" s="1441"/>
      <c r="AW38" s="1251"/>
      <c r="AX38" s="1251"/>
      <c r="AY38" s="1421" t="s">
        <v>673</v>
      </c>
    </row>
    <row r="39" spans="1:51" ht="13.5" customHeight="1">
      <c r="A39" s="1404"/>
      <c r="B39" s="1408" t="s">
        <v>349</v>
      </c>
      <c r="C39" s="1410"/>
      <c r="D39" s="1408" t="s">
        <v>236</v>
      </c>
      <c r="E39" s="1410"/>
      <c r="F39" s="1412" t="s">
        <v>350</v>
      </c>
      <c r="G39" s="1415"/>
      <c r="H39" s="1415"/>
      <c r="I39" s="1415"/>
      <c r="J39" s="1415"/>
      <c r="K39" s="1415"/>
      <c r="L39" s="1404"/>
      <c r="M39" s="1408" t="s">
        <v>349</v>
      </c>
      <c r="N39" s="1410"/>
      <c r="O39" s="1408" t="s">
        <v>236</v>
      </c>
      <c r="P39" s="1410"/>
      <c r="Q39" s="1412" t="s">
        <v>350</v>
      </c>
      <c r="R39" s="1415"/>
      <c r="S39" s="1415"/>
      <c r="T39" s="1415"/>
      <c r="U39" s="1415"/>
      <c r="V39" s="1415"/>
      <c r="W39" s="1415"/>
      <c r="X39" s="1415"/>
      <c r="Y39" s="1415"/>
      <c r="Z39" s="1404"/>
      <c r="AA39" s="1408" t="s">
        <v>349</v>
      </c>
      <c r="AB39" s="1410"/>
      <c r="AC39" s="1408" t="s">
        <v>236</v>
      </c>
      <c r="AD39" s="1410"/>
      <c r="AE39" s="1412" t="s">
        <v>350</v>
      </c>
      <c r="AF39" s="1425"/>
      <c r="AG39" s="1425"/>
      <c r="AH39" s="1425"/>
      <c r="AI39" s="1425"/>
      <c r="AJ39" s="1425"/>
      <c r="AK39" s="1425"/>
      <c r="AL39" s="1425"/>
      <c r="AM39" s="1425"/>
      <c r="AN39" s="1415"/>
      <c r="AO39" s="1415"/>
      <c r="AP39" s="1415"/>
      <c r="AQ39" s="1415"/>
      <c r="AR39" s="1434"/>
      <c r="AS39" s="1434"/>
      <c r="AT39" s="1434"/>
      <c r="AU39" s="1434"/>
      <c r="AV39" s="1442" t="str">
        <f>IF(AND(E39="",P39="",AD39=""),"",AV36+G39-V39-AR39)</f>
        <v/>
      </c>
      <c r="AW39" s="1442"/>
      <c r="AX39" s="1442"/>
      <c r="AY39" s="1442"/>
    </row>
    <row r="40" spans="1:51" ht="13.5" customHeight="1">
      <c r="A40" s="1404"/>
      <c r="B40" s="1408"/>
      <c r="C40" s="1410"/>
      <c r="D40" s="1408"/>
      <c r="E40" s="1410"/>
      <c r="F40" s="1412"/>
      <c r="G40" s="1415"/>
      <c r="H40" s="1415"/>
      <c r="I40" s="1415"/>
      <c r="J40" s="1415"/>
      <c r="K40" s="1415"/>
      <c r="L40" s="1404"/>
      <c r="M40" s="1408"/>
      <c r="N40" s="1410"/>
      <c r="O40" s="1408"/>
      <c r="P40" s="1410"/>
      <c r="Q40" s="1412"/>
      <c r="R40" s="1415"/>
      <c r="S40" s="1415"/>
      <c r="T40" s="1415"/>
      <c r="U40" s="1415"/>
      <c r="V40" s="1415"/>
      <c r="W40" s="1415"/>
      <c r="X40" s="1415"/>
      <c r="Y40" s="1415"/>
      <c r="Z40" s="1404"/>
      <c r="AA40" s="1408"/>
      <c r="AB40" s="1410"/>
      <c r="AC40" s="1408"/>
      <c r="AD40" s="1410"/>
      <c r="AE40" s="1412"/>
      <c r="AF40" s="1425"/>
      <c r="AG40" s="1425"/>
      <c r="AH40" s="1425"/>
      <c r="AI40" s="1425"/>
      <c r="AJ40" s="1425"/>
      <c r="AK40" s="1425"/>
      <c r="AL40" s="1425"/>
      <c r="AM40" s="1425"/>
      <c r="AN40" s="1415"/>
      <c r="AO40" s="1415"/>
      <c r="AP40" s="1415"/>
      <c r="AQ40" s="1415"/>
      <c r="AR40" s="1434"/>
      <c r="AS40" s="1434"/>
      <c r="AT40" s="1434"/>
      <c r="AU40" s="1434"/>
      <c r="AV40" s="1442"/>
      <c r="AW40" s="1442"/>
      <c r="AX40" s="1442"/>
      <c r="AY40" s="1442"/>
    </row>
    <row r="41" spans="1:51">
      <c r="A41" s="1243"/>
      <c r="B41" s="1251"/>
      <c r="C41" s="1251"/>
      <c r="D41" s="1251"/>
      <c r="E41" s="1251"/>
      <c r="F41" s="1318"/>
      <c r="G41" s="1243"/>
      <c r="H41" s="1251"/>
      <c r="I41" s="1251"/>
      <c r="J41" s="1251"/>
      <c r="K41" s="1421" t="s">
        <v>673</v>
      </c>
      <c r="L41" s="1243"/>
      <c r="M41" s="1251"/>
      <c r="N41" s="1251"/>
      <c r="O41" s="1251"/>
      <c r="P41" s="1251"/>
      <c r="Q41" s="1318"/>
      <c r="R41" s="1243"/>
      <c r="S41" s="1251"/>
      <c r="T41" s="1251"/>
      <c r="U41" s="1421" t="s">
        <v>424</v>
      </c>
      <c r="V41" s="1243"/>
      <c r="W41" s="1251"/>
      <c r="X41" s="1251"/>
      <c r="Y41" s="1421" t="s">
        <v>673</v>
      </c>
      <c r="Z41" s="1243"/>
      <c r="AA41" s="1251"/>
      <c r="AB41" s="1251"/>
      <c r="AC41" s="1251"/>
      <c r="AD41" s="1251"/>
      <c r="AE41" s="1318"/>
      <c r="AF41" s="1425"/>
      <c r="AG41" s="1425"/>
      <c r="AH41" s="1425"/>
      <c r="AI41" s="1425"/>
      <c r="AJ41" s="1425"/>
      <c r="AK41" s="1425"/>
      <c r="AL41" s="1425"/>
      <c r="AM41" s="1425"/>
      <c r="AN41" s="1243"/>
      <c r="AO41" s="1251"/>
      <c r="AP41" s="1251"/>
      <c r="AQ41" s="1421" t="s">
        <v>424</v>
      </c>
      <c r="AR41" s="1243"/>
      <c r="AS41" s="1251"/>
      <c r="AT41" s="1251"/>
      <c r="AU41" s="1438" t="s">
        <v>673</v>
      </c>
      <c r="AV41" s="1441"/>
      <c r="AW41" s="1251"/>
      <c r="AX41" s="1251"/>
      <c r="AY41" s="1421" t="s">
        <v>673</v>
      </c>
    </row>
    <row r="42" spans="1:51" ht="13.5" customHeight="1">
      <c r="A42" s="1404"/>
      <c r="B42" s="1408" t="s">
        <v>349</v>
      </c>
      <c r="C42" s="1410"/>
      <c r="D42" s="1408" t="s">
        <v>236</v>
      </c>
      <c r="E42" s="1410"/>
      <c r="F42" s="1412" t="s">
        <v>350</v>
      </c>
      <c r="G42" s="1415"/>
      <c r="H42" s="1415"/>
      <c r="I42" s="1415"/>
      <c r="J42" s="1415"/>
      <c r="K42" s="1415"/>
      <c r="L42" s="1404"/>
      <c r="M42" s="1408" t="s">
        <v>349</v>
      </c>
      <c r="N42" s="1410"/>
      <c r="O42" s="1408" t="s">
        <v>236</v>
      </c>
      <c r="P42" s="1410"/>
      <c r="Q42" s="1412" t="s">
        <v>350</v>
      </c>
      <c r="R42" s="1415"/>
      <c r="S42" s="1415"/>
      <c r="T42" s="1415"/>
      <c r="U42" s="1415"/>
      <c r="V42" s="1415"/>
      <c r="W42" s="1415"/>
      <c r="X42" s="1415"/>
      <c r="Y42" s="1415"/>
      <c r="Z42" s="1404"/>
      <c r="AA42" s="1408" t="s">
        <v>349</v>
      </c>
      <c r="AB42" s="1410"/>
      <c r="AC42" s="1408" t="s">
        <v>236</v>
      </c>
      <c r="AD42" s="1410"/>
      <c r="AE42" s="1412" t="s">
        <v>350</v>
      </c>
      <c r="AF42" s="1425"/>
      <c r="AG42" s="1425"/>
      <c r="AH42" s="1425"/>
      <c r="AI42" s="1425"/>
      <c r="AJ42" s="1425"/>
      <c r="AK42" s="1425"/>
      <c r="AL42" s="1425"/>
      <c r="AM42" s="1425"/>
      <c r="AN42" s="1415"/>
      <c r="AO42" s="1415"/>
      <c r="AP42" s="1415"/>
      <c r="AQ42" s="1415"/>
      <c r="AR42" s="1434"/>
      <c r="AS42" s="1434"/>
      <c r="AT42" s="1434"/>
      <c r="AU42" s="1434"/>
      <c r="AV42" s="1442" t="str">
        <f>IF(AND(E42="",P42="",AD42=""),"",AV39+G42-V42-AR42)</f>
        <v/>
      </c>
      <c r="AW42" s="1442"/>
      <c r="AX42" s="1442"/>
      <c r="AY42" s="1442"/>
    </row>
    <row r="43" spans="1:51" ht="13.5" customHeight="1">
      <c r="A43" s="1404"/>
      <c r="B43" s="1408"/>
      <c r="C43" s="1410"/>
      <c r="D43" s="1408"/>
      <c r="E43" s="1410"/>
      <c r="F43" s="1412"/>
      <c r="G43" s="1415"/>
      <c r="H43" s="1415"/>
      <c r="I43" s="1415"/>
      <c r="J43" s="1415"/>
      <c r="K43" s="1415"/>
      <c r="L43" s="1404"/>
      <c r="M43" s="1408"/>
      <c r="N43" s="1410"/>
      <c r="O43" s="1408"/>
      <c r="P43" s="1410"/>
      <c r="Q43" s="1412"/>
      <c r="R43" s="1415"/>
      <c r="S43" s="1415"/>
      <c r="T43" s="1415"/>
      <c r="U43" s="1415"/>
      <c r="V43" s="1415"/>
      <c r="W43" s="1415"/>
      <c r="X43" s="1415"/>
      <c r="Y43" s="1415"/>
      <c r="Z43" s="1404"/>
      <c r="AA43" s="1408"/>
      <c r="AB43" s="1410"/>
      <c r="AC43" s="1408"/>
      <c r="AD43" s="1410"/>
      <c r="AE43" s="1412"/>
      <c r="AF43" s="1425"/>
      <c r="AG43" s="1425"/>
      <c r="AH43" s="1425"/>
      <c r="AI43" s="1425"/>
      <c r="AJ43" s="1425"/>
      <c r="AK43" s="1425"/>
      <c r="AL43" s="1425"/>
      <c r="AM43" s="1425"/>
      <c r="AN43" s="1415"/>
      <c r="AO43" s="1415"/>
      <c r="AP43" s="1415"/>
      <c r="AQ43" s="1415"/>
      <c r="AR43" s="1434"/>
      <c r="AS43" s="1434"/>
      <c r="AT43" s="1434"/>
      <c r="AU43" s="1434"/>
      <c r="AV43" s="1442"/>
      <c r="AW43" s="1442"/>
      <c r="AX43" s="1442"/>
      <c r="AY43" s="1442"/>
    </row>
    <row r="44" spans="1:51">
      <c r="A44" s="1243"/>
      <c r="B44" s="1251"/>
      <c r="C44" s="1251"/>
      <c r="D44" s="1251"/>
      <c r="E44" s="1251"/>
      <c r="F44" s="1318"/>
      <c r="G44" s="1243"/>
      <c r="H44" s="1251"/>
      <c r="I44" s="1251"/>
      <c r="J44" s="1251"/>
      <c r="K44" s="1421" t="s">
        <v>673</v>
      </c>
      <c r="L44" s="1243"/>
      <c r="M44" s="1251"/>
      <c r="N44" s="1251"/>
      <c r="O44" s="1251"/>
      <c r="P44" s="1251"/>
      <c r="Q44" s="1318"/>
      <c r="R44" s="1243"/>
      <c r="S44" s="1251"/>
      <c r="T44" s="1251"/>
      <c r="U44" s="1421" t="s">
        <v>424</v>
      </c>
      <c r="V44" s="1243"/>
      <c r="W44" s="1251"/>
      <c r="X44" s="1251"/>
      <c r="Y44" s="1421" t="s">
        <v>673</v>
      </c>
      <c r="Z44" s="1243"/>
      <c r="AA44" s="1251"/>
      <c r="AB44" s="1251"/>
      <c r="AC44" s="1251"/>
      <c r="AD44" s="1251"/>
      <c r="AE44" s="1318"/>
      <c r="AF44" s="1426"/>
      <c r="AG44" s="1426"/>
      <c r="AH44" s="1426"/>
      <c r="AI44" s="1426"/>
      <c r="AJ44" s="1426"/>
      <c r="AK44" s="1426"/>
      <c r="AL44" s="1426"/>
      <c r="AM44" s="1426"/>
      <c r="AN44" s="1243"/>
      <c r="AO44" s="1251"/>
      <c r="AP44" s="1251"/>
      <c r="AQ44" s="1421" t="s">
        <v>424</v>
      </c>
      <c r="AR44" s="1243"/>
      <c r="AS44" s="1251"/>
      <c r="AT44" s="1251"/>
      <c r="AU44" s="1438" t="s">
        <v>673</v>
      </c>
      <c r="AV44" s="1441"/>
      <c r="AW44" s="1251"/>
      <c r="AX44" s="1251"/>
      <c r="AY44" s="1421" t="s">
        <v>673</v>
      </c>
    </row>
    <row r="45" spans="1:51">
      <c r="A45" s="1405"/>
      <c r="B45" s="1409" t="s">
        <v>349</v>
      </c>
      <c r="C45" s="1411"/>
      <c r="D45" s="1409" t="s">
        <v>236</v>
      </c>
      <c r="E45" s="1411"/>
      <c r="F45" s="1413" t="s">
        <v>350</v>
      </c>
      <c r="G45" s="1416"/>
      <c r="H45" s="1416"/>
      <c r="I45" s="1416"/>
      <c r="J45" s="1416"/>
      <c r="K45" s="1416"/>
      <c r="L45" s="1405"/>
      <c r="M45" s="1409" t="s">
        <v>349</v>
      </c>
      <c r="N45" s="1411"/>
      <c r="O45" s="1409" t="s">
        <v>236</v>
      </c>
      <c r="P45" s="1411"/>
      <c r="Q45" s="1413" t="s">
        <v>350</v>
      </c>
      <c r="R45" s="1416"/>
      <c r="S45" s="1416"/>
      <c r="T45" s="1416"/>
      <c r="U45" s="1416"/>
      <c r="V45" s="1416"/>
      <c r="W45" s="1416"/>
      <c r="X45" s="1416"/>
      <c r="Y45" s="1416"/>
      <c r="Z45" s="1405"/>
      <c r="AA45" s="1409" t="s">
        <v>349</v>
      </c>
      <c r="AB45" s="1411"/>
      <c r="AC45" s="1409" t="s">
        <v>236</v>
      </c>
      <c r="AD45" s="1411"/>
      <c r="AE45" s="1413" t="s">
        <v>350</v>
      </c>
      <c r="AF45" s="1426"/>
      <c r="AG45" s="1426"/>
      <c r="AH45" s="1426"/>
      <c r="AI45" s="1426"/>
      <c r="AJ45" s="1426"/>
      <c r="AK45" s="1426"/>
      <c r="AL45" s="1426"/>
      <c r="AM45" s="1426"/>
      <c r="AN45" s="1416"/>
      <c r="AO45" s="1416"/>
      <c r="AP45" s="1416"/>
      <c r="AQ45" s="1416"/>
      <c r="AR45" s="1435"/>
      <c r="AS45" s="1435"/>
      <c r="AT45" s="1435"/>
      <c r="AU45" s="1435"/>
      <c r="AV45" s="1443" t="str">
        <f>IF(AND(E45="",P45="",AD45=""),"",AV42+G45-V45-AR45)</f>
        <v/>
      </c>
      <c r="AW45" s="1443"/>
      <c r="AX45" s="1443"/>
      <c r="AY45" s="1443"/>
    </row>
    <row r="46" spans="1:51" ht="14.25">
      <c r="A46" s="1405"/>
      <c r="B46" s="1409"/>
      <c r="C46" s="1411"/>
      <c r="D46" s="1409"/>
      <c r="E46" s="1411"/>
      <c r="F46" s="1413"/>
      <c r="G46" s="1416"/>
      <c r="H46" s="1416"/>
      <c r="I46" s="1416"/>
      <c r="J46" s="1416"/>
      <c r="K46" s="1416"/>
      <c r="L46" s="1405"/>
      <c r="M46" s="1409"/>
      <c r="N46" s="1411"/>
      <c r="O46" s="1409"/>
      <c r="P46" s="1411"/>
      <c r="Q46" s="1413"/>
      <c r="R46" s="1416"/>
      <c r="S46" s="1416"/>
      <c r="T46" s="1416"/>
      <c r="U46" s="1416"/>
      <c r="V46" s="1416"/>
      <c r="W46" s="1416"/>
      <c r="X46" s="1416"/>
      <c r="Y46" s="1416"/>
      <c r="Z46" s="1405"/>
      <c r="AA46" s="1409"/>
      <c r="AB46" s="1411"/>
      <c r="AC46" s="1409"/>
      <c r="AD46" s="1411"/>
      <c r="AE46" s="1413"/>
      <c r="AF46" s="1426"/>
      <c r="AG46" s="1426"/>
      <c r="AH46" s="1426"/>
      <c r="AI46" s="1426"/>
      <c r="AJ46" s="1426"/>
      <c r="AK46" s="1426"/>
      <c r="AL46" s="1426"/>
      <c r="AM46" s="1426"/>
      <c r="AN46" s="1416"/>
      <c r="AO46" s="1416"/>
      <c r="AP46" s="1416"/>
      <c r="AQ46" s="1416"/>
      <c r="AR46" s="1435"/>
      <c r="AS46" s="1435"/>
      <c r="AT46" s="1435"/>
      <c r="AU46" s="1435"/>
      <c r="AV46" s="1443"/>
      <c r="AW46" s="1443"/>
      <c r="AX46" s="1443"/>
      <c r="AY46" s="1443"/>
    </row>
    <row r="47" spans="1:51" ht="14.25">
      <c r="A47" s="1246"/>
      <c r="F47" s="1280"/>
      <c r="G47" s="1246"/>
      <c r="K47" s="1282" t="s">
        <v>673</v>
      </c>
      <c r="L47" s="1246"/>
      <c r="Q47" s="1280"/>
      <c r="R47" s="1246"/>
      <c r="U47" s="1282" t="s">
        <v>424</v>
      </c>
      <c r="V47" s="1246"/>
      <c r="Y47" s="1282" t="s">
        <v>673</v>
      </c>
      <c r="Z47" s="1246"/>
      <c r="AE47" s="1280"/>
      <c r="AF47" s="1427"/>
      <c r="AG47" s="1427"/>
      <c r="AH47" s="1427"/>
      <c r="AI47" s="1427"/>
      <c r="AJ47" s="1427"/>
      <c r="AK47" s="1427"/>
      <c r="AL47" s="1427"/>
      <c r="AM47" s="1427"/>
      <c r="AN47" s="1246"/>
      <c r="AQ47" s="1282" t="s">
        <v>424</v>
      </c>
      <c r="AR47" s="1246"/>
      <c r="AU47" s="1439" t="s">
        <v>673</v>
      </c>
      <c r="AV47" s="1444"/>
      <c r="AY47" s="1282"/>
    </row>
    <row r="48" spans="1:51" ht="13.5" customHeight="1">
      <c r="A48" s="1406" t="s">
        <v>695</v>
      </c>
      <c r="B48" s="1406"/>
      <c r="C48" s="1406"/>
      <c r="D48" s="1406"/>
      <c r="E48" s="1406"/>
      <c r="F48" s="1406"/>
      <c r="G48" s="1417" t="str">
        <f>IF(SUM(G18,G21,G24,G27,G30,G33,G36,G39,G42,G45)=0,"",SUM(G18,G21,G24,G27,G30,G33,G36,G39,G42,G45))</f>
        <v/>
      </c>
      <c r="H48" s="1417"/>
      <c r="I48" s="1417"/>
      <c r="J48" s="1417"/>
      <c r="K48" s="1417"/>
      <c r="L48" s="1406" t="s">
        <v>695</v>
      </c>
      <c r="M48" s="1406"/>
      <c r="N48" s="1406"/>
      <c r="O48" s="1406"/>
      <c r="P48" s="1406"/>
      <c r="Q48" s="1406"/>
      <c r="R48" s="1417" t="str">
        <f>IF(SUM(R18,R21,R24,R27,R30,R33,R36,R39,R42,R45)=0,"",SUM(R18,R21,R24,R27,R30,R33,R36,R39,R42,R45))</f>
        <v/>
      </c>
      <c r="S48" s="1417"/>
      <c r="T48" s="1417"/>
      <c r="U48" s="1417"/>
      <c r="V48" s="1417" t="str">
        <f>IF(SUM(V18,V21,V24,V27,V30,V33,V36,V39,V42,V45)=0,"",SUM(V18,V21,V24,V27,V30,V33,V36,V39,V42,V45))</f>
        <v/>
      </c>
      <c r="W48" s="1417"/>
      <c r="X48" s="1417"/>
      <c r="Y48" s="1417"/>
      <c r="Z48" s="1406" t="s">
        <v>695</v>
      </c>
      <c r="AA48" s="1406"/>
      <c r="AB48" s="1406"/>
      <c r="AC48" s="1406"/>
      <c r="AD48" s="1406"/>
      <c r="AE48" s="1406"/>
      <c r="AF48" s="1427"/>
      <c r="AG48" s="1427"/>
      <c r="AH48" s="1427"/>
      <c r="AI48" s="1427"/>
      <c r="AJ48" s="1427"/>
      <c r="AK48" s="1427"/>
      <c r="AL48" s="1427"/>
      <c r="AM48" s="1427"/>
      <c r="AN48" s="1417" t="str">
        <f>IF(SUM(AN18,AN21,AN24,AN27,AN30,AN33,AN36,AN39,AN42,AN45)=0,"",SUM(AN18,AN21,AN24,AN27,AN30,AN33,AN36,AN39,AN42,AN45))</f>
        <v/>
      </c>
      <c r="AO48" s="1417"/>
      <c r="AP48" s="1417"/>
      <c r="AQ48" s="1417"/>
      <c r="AR48" s="1436" t="str">
        <f>IF(SUM(AR18,AR21,AR24,AR27,AR30,AR33,AR36,AR39,AR42,AR45)=0,"",SUM(AR18,AR21,AR24,AR27,AR30,AR33,AR36,AR39,AR42,AR45))</f>
        <v/>
      </c>
      <c r="AS48" s="1436"/>
      <c r="AT48" s="1436"/>
      <c r="AU48" s="1436"/>
      <c r="AV48" s="1445"/>
      <c r="AW48" s="1445"/>
      <c r="AX48" s="1445"/>
      <c r="AY48" s="1445"/>
    </row>
    <row r="49" spans="1:51" ht="13.5" customHeight="1">
      <c r="A49" s="1406"/>
      <c r="B49" s="1406"/>
      <c r="C49" s="1406"/>
      <c r="D49" s="1406"/>
      <c r="E49" s="1406"/>
      <c r="F49" s="1406"/>
      <c r="G49" s="1417"/>
      <c r="H49" s="1417"/>
      <c r="I49" s="1417"/>
      <c r="J49" s="1417"/>
      <c r="K49" s="1417"/>
      <c r="L49" s="1406"/>
      <c r="M49" s="1406"/>
      <c r="N49" s="1406"/>
      <c r="O49" s="1406"/>
      <c r="P49" s="1406"/>
      <c r="Q49" s="1406"/>
      <c r="R49" s="1417"/>
      <c r="S49" s="1417"/>
      <c r="T49" s="1417"/>
      <c r="U49" s="1417"/>
      <c r="V49" s="1417"/>
      <c r="W49" s="1417"/>
      <c r="X49" s="1417"/>
      <c r="Y49" s="1417"/>
      <c r="Z49" s="1406"/>
      <c r="AA49" s="1406"/>
      <c r="AB49" s="1406"/>
      <c r="AC49" s="1406"/>
      <c r="AD49" s="1406"/>
      <c r="AE49" s="1406"/>
      <c r="AF49" s="1427"/>
      <c r="AG49" s="1427"/>
      <c r="AH49" s="1427"/>
      <c r="AI49" s="1427"/>
      <c r="AJ49" s="1427"/>
      <c r="AK49" s="1427"/>
      <c r="AL49" s="1427"/>
      <c r="AM49" s="1427"/>
      <c r="AN49" s="1417"/>
      <c r="AO49" s="1417"/>
      <c r="AP49" s="1417"/>
      <c r="AQ49" s="1417"/>
      <c r="AR49" s="1436"/>
      <c r="AS49" s="1436"/>
      <c r="AT49" s="1436"/>
      <c r="AU49" s="1436"/>
      <c r="AV49" s="1445"/>
      <c r="AW49" s="1445"/>
      <c r="AX49" s="1445"/>
      <c r="AY49" s="1445"/>
    </row>
    <row r="51" spans="1:51">
      <c r="B51" t="s">
        <v>606</v>
      </c>
    </row>
    <row r="53" spans="1:51">
      <c r="B53" t="s">
        <v>659</v>
      </c>
      <c r="D53" s="1261"/>
      <c r="E53" s="1263"/>
      <c r="F53" s="1267"/>
      <c r="G53" t="s">
        <v>660</v>
      </c>
    </row>
    <row r="54" spans="1:51">
      <c r="D54" t="s">
        <v>696</v>
      </c>
    </row>
  </sheetData>
  <mergeCells count="292">
    <mergeCell ref="A3:AY3"/>
    <mergeCell ref="A7:G7"/>
    <mergeCell ref="H7:X7"/>
    <mergeCell ref="AG7:AV7"/>
    <mergeCell ref="A8:G8"/>
    <mergeCell ref="H8:Y8"/>
    <mergeCell ref="AI8:AK8"/>
    <mergeCell ref="AM8:AV8"/>
    <mergeCell ref="AN9:AO9"/>
    <mergeCell ref="AQ9:AR9"/>
    <mergeCell ref="AT9:AU9"/>
    <mergeCell ref="AQ10:AR10"/>
    <mergeCell ref="G11:H11"/>
    <mergeCell ref="U11:V11"/>
    <mergeCell ref="AN11:AO11"/>
    <mergeCell ref="AQ11:AR11"/>
    <mergeCell ref="AT11:AU11"/>
    <mergeCell ref="A15:K15"/>
    <mergeCell ref="L15:Y15"/>
    <mergeCell ref="Z15:AU15"/>
    <mergeCell ref="A16:F16"/>
    <mergeCell ref="G16:K16"/>
    <mergeCell ref="L16:Q16"/>
    <mergeCell ref="R16:U16"/>
    <mergeCell ref="V16:Y16"/>
    <mergeCell ref="Z16:AE16"/>
    <mergeCell ref="AF16:AM16"/>
    <mergeCell ref="AN16:AQ16"/>
    <mergeCell ref="AR16:AU16"/>
    <mergeCell ref="A9:G10"/>
    <mergeCell ref="H9:Y10"/>
    <mergeCell ref="AV15:AY16"/>
    <mergeCell ref="AF17:AM19"/>
    <mergeCell ref="A18:A19"/>
    <mergeCell ref="B18:B19"/>
    <mergeCell ref="C18:C19"/>
    <mergeCell ref="D18:D19"/>
    <mergeCell ref="E18:E19"/>
    <mergeCell ref="F18:F19"/>
    <mergeCell ref="G18:K19"/>
    <mergeCell ref="L18:L19"/>
    <mergeCell ref="M18:M19"/>
    <mergeCell ref="N18:N19"/>
    <mergeCell ref="O18:O19"/>
    <mergeCell ref="P18:P19"/>
    <mergeCell ref="Q18:Q19"/>
    <mergeCell ref="R18:U19"/>
    <mergeCell ref="V18:Y19"/>
    <mergeCell ref="Z18:Z19"/>
    <mergeCell ref="AA18:AA19"/>
    <mergeCell ref="AB18:AB19"/>
    <mergeCell ref="AC18:AC19"/>
    <mergeCell ref="AD18:AD19"/>
    <mergeCell ref="AE18:AE19"/>
    <mergeCell ref="AN18:AQ19"/>
    <mergeCell ref="AR18:AU19"/>
    <mergeCell ref="AV18:AY19"/>
    <mergeCell ref="AF20:AM22"/>
    <mergeCell ref="A21:A22"/>
    <mergeCell ref="B21:B22"/>
    <mergeCell ref="C21:C22"/>
    <mergeCell ref="D21:D22"/>
    <mergeCell ref="E21:E22"/>
    <mergeCell ref="F21:F22"/>
    <mergeCell ref="G21:K22"/>
    <mergeCell ref="L21:L22"/>
    <mergeCell ref="M21:M22"/>
    <mergeCell ref="N21:N22"/>
    <mergeCell ref="O21:O22"/>
    <mergeCell ref="P21:P22"/>
    <mergeCell ref="Q21:Q22"/>
    <mergeCell ref="R21:U22"/>
    <mergeCell ref="V21:Y22"/>
    <mergeCell ref="Z21:Z22"/>
    <mergeCell ref="AA21:AA22"/>
    <mergeCell ref="AB21:AB22"/>
    <mergeCell ref="AC21:AC22"/>
    <mergeCell ref="AD21:AD22"/>
    <mergeCell ref="AE21:AE22"/>
    <mergeCell ref="AN21:AQ22"/>
    <mergeCell ref="AR21:AU22"/>
    <mergeCell ref="AV21:AY22"/>
    <mergeCell ref="AF23:AM25"/>
    <mergeCell ref="A24:A25"/>
    <mergeCell ref="B24:B25"/>
    <mergeCell ref="C24:C25"/>
    <mergeCell ref="D24:D25"/>
    <mergeCell ref="E24:E25"/>
    <mergeCell ref="F24:F25"/>
    <mergeCell ref="G24:K25"/>
    <mergeCell ref="L24:L25"/>
    <mergeCell ref="M24:M25"/>
    <mergeCell ref="N24:N25"/>
    <mergeCell ref="O24:O25"/>
    <mergeCell ref="P24:P25"/>
    <mergeCell ref="Q24:Q25"/>
    <mergeCell ref="R24:U25"/>
    <mergeCell ref="V24:Y25"/>
    <mergeCell ref="Z24:Z25"/>
    <mergeCell ref="AA24:AA25"/>
    <mergeCell ref="AB24:AB25"/>
    <mergeCell ref="AC24:AC25"/>
    <mergeCell ref="AD24:AD25"/>
    <mergeCell ref="AE24:AE25"/>
    <mergeCell ref="AN24:AQ25"/>
    <mergeCell ref="AR24:AU25"/>
    <mergeCell ref="AV24:AY25"/>
    <mergeCell ref="AF26:AM28"/>
    <mergeCell ref="A27:A28"/>
    <mergeCell ref="B27:B28"/>
    <mergeCell ref="C27:C28"/>
    <mergeCell ref="D27:D28"/>
    <mergeCell ref="E27:E28"/>
    <mergeCell ref="F27:F28"/>
    <mergeCell ref="G27:K28"/>
    <mergeCell ref="L27:L28"/>
    <mergeCell ref="M27:M28"/>
    <mergeCell ref="N27:N28"/>
    <mergeCell ref="O27:O28"/>
    <mergeCell ref="P27:P28"/>
    <mergeCell ref="Q27:Q28"/>
    <mergeCell ref="R27:U28"/>
    <mergeCell ref="V27:Y28"/>
    <mergeCell ref="Z27:Z28"/>
    <mergeCell ref="AA27:AA28"/>
    <mergeCell ref="AB27:AB28"/>
    <mergeCell ref="AC27:AC28"/>
    <mergeCell ref="AD27:AD28"/>
    <mergeCell ref="AE27:AE28"/>
    <mergeCell ref="AN27:AQ28"/>
    <mergeCell ref="AR27:AU28"/>
    <mergeCell ref="AV27:AY28"/>
    <mergeCell ref="AF29:AM31"/>
    <mergeCell ref="A30:A31"/>
    <mergeCell ref="B30:B31"/>
    <mergeCell ref="C30:C31"/>
    <mergeCell ref="D30:D31"/>
    <mergeCell ref="E30:E31"/>
    <mergeCell ref="F30:F31"/>
    <mergeCell ref="G30:K31"/>
    <mergeCell ref="L30:L31"/>
    <mergeCell ref="M30:M31"/>
    <mergeCell ref="N30:N31"/>
    <mergeCell ref="O30:O31"/>
    <mergeCell ref="P30:P31"/>
    <mergeCell ref="Q30:Q31"/>
    <mergeCell ref="R30:U31"/>
    <mergeCell ref="V30:Y31"/>
    <mergeCell ref="Z30:Z31"/>
    <mergeCell ref="AA30:AA31"/>
    <mergeCell ref="AB30:AB31"/>
    <mergeCell ref="AC30:AC31"/>
    <mergeCell ref="AD30:AD31"/>
    <mergeCell ref="AE30:AE31"/>
    <mergeCell ref="AN30:AQ31"/>
    <mergeCell ref="AR30:AU31"/>
    <mergeCell ref="AV30:AY31"/>
    <mergeCell ref="AF32:AM34"/>
    <mergeCell ref="A33:A34"/>
    <mergeCell ref="B33:B34"/>
    <mergeCell ref="C33:C34"/>
    <mergeCell ref="D33:D34"/>
    <mergeCell ref="E33:E34"/>
    <mergeCell ref="F33:F34"/>
    <mergeCell ref="G33:K34"/>
    <mergeCell ref="L33:L34"/>
    <mergeCell ref="M33:M34"/>
    <mergeCell ref="N33:N34"/>
    <mergeCell ref="O33:O34"/>
    <mergeCell ref="P33:P34"/>
    <mergeCell ref="Q33:Q34"/>
    <mergeCell ref="R33:U34"/>
    <mergeCell ref="V33:Y34"/>
    <mergeCell ref="Z33:Z34"/>
    <mergeCell ref="AA33:AA34"/>
    <mergeCell ref="AB33:AB34"/>
    <mergeCell ref="AC33:AC34"/>
    <mergeCell ref="AD33:AD34"/>
    <mergeCell ref="AE33:AE34"/>
    <mergeCell ref="AN33:AQ34"/>
    <mergeCell ref="AR33:AU34"/>
    <mergeCell ref="AV33:AY34"/>
    <mergeCell ref="AF35:AM37"/>
    <mergeCell ref="A36:A37"/>
    <mergeCell ref="B36:B37"/>
    <mergeCell ref="C36:C37"/>
    <mergeCell ref="D36:D37"/>
    <mergeCell ref="E36:E37"/>
    <mergeCell ref="F36:F37"/>
    <mergeCell ref="G36:K37"/>
    <mergeCell ref="L36:L37"/>
    <mergeCell ref="M36:M37"/>
    <mergeCell ref="N36:N37"/>
    <mergeCell ref="O36:O37"/>
    <mergeCell ref="P36:P37"/>
    <mergeCell ref="Q36:Q37"/>
    <mergeCell ref="R36:U37"/>
    <mergeCell ref="V36:Y37"/>
    <mergeCell ref="Z36:Z37"/>
    <mergeCell ref="AA36:AA37"/>
    <mergeCell ref="AB36:AB37"/>
    <mergeCell ref="AC36:AC37"/>
    <mergeCell ref="AD36:AD37"/>
    <mergeCell ref="AE36:AE37"/>
    <mergeCell ref="AN36:AQ37"/>
    <mergeCell ref="AR36:AU37"/>
    <mergeCell ref="AV36:AY37"/>
    <mergeCell ref="AF38:AM40"/>
    <mergeCell ref="A39:A40"/>
    <mergeCell ref="B39:B40"/>
    <mergeCell ref="C39:C40"/>
    <mergeCell ref="D39:D40"/>
    <mergeCell ref="E39:E40"/>
    <mergeCell ref="F39:F40"/>
    <mergeCell ref="G39:K40"/>
    <mergeCell ref="L39:L40"/>
    <mergeCell ref="M39:M40"/>
    <mergeCell ref="N39:N40"/>
    <mergeCell ref="O39:O40"/>
    <mergeCell ref="P39:P40"/>
    <mergeCell ref="Q39:Q40"/>
    <mergeCell ref="R39:U40"/>
    <mergeCell ref="V39:Y40"/>
    <mergeCell ref="Z39:Z40"/>
    <mergeCell ref="AA39:AA40"/>
    <mergeCell ref="AB39:AB40"/>
    <mergeCell ref="AC39:AC40"/>
    <mergeCell ref="AD39:AD40"/>
    <mergeCell ref="AE39:AE40"/>
    <mergeCell ref="AN39:AQ40"/>
    <mergeCell ref="AR39:AU40"/>
    <mergeCell ref="AV39:AY40"/>
    <mergeCell ref="AF41:AM43"/>
    <mergeCell ref="A42:A43"/>
    <mergeCell ref="B42:B43"/>
    <mergeCell ref="C42:C43"/>
    <mergeCell ref="D42:D43"/>
    <mergeCell ref="E42:E43"/>
    <mergeCell ref="F42:F43"/>
    <mergeCell ref="G42:K43"/>
    <mergeCell ref="L42:L43"/>
    <mergeCell ref="M42:M43"/>
    <mergeCell ref="N42:N43"/>
    <mergeCell ref="O42:O43"/>
    <mergeCell ref="P42:P43"/>
    <mergeCell ref="Q42:Q43"/>
    <mergeCell ref="R42:U43"/>
    <mergeCell ref="V42:Y43"/>
    <mergeCell ref="Z42:Z43"/>
    <mergeCell ref="AA42:AA43"/>
    <mergeCell ref="AB42:AB43"/>
    <mergeCell ref="AC42:AC43"/>
    <mergeCell ref="AD42:AD43"/>
    <mergeCell ref="AE42:AE43"/>
    <mergeCell ref="AN42:AQ43"/>
    <mergeCell ref="AR42:AU43"/>
    <mergeCell ref="AV42:AY43"/>
    <mergeCell ref="AF44:AM46"/>
    <mergeCell ref="A45:A46"/>
    <mergeCell ref="B45:B46"/>
    <mergeCell ref="C45:C46"/>
    <mergeCell ref="D45:D46"/>
    <mergeCell ref="E45:E46"/>
    <mergeCell ref="F45:F46"/>
    <mergeCell ref="G45:K46"/>
    <mergeCell ref="L45:L46"/>
    <mergeCell ref="M45:M46"/>
    <mergeCell ref="N45:N46"/>
    <mergeCell ref="O45:O46"/>
    <mergeCell ref="P45:P46"/>
    <mergeCell ref="Q45:Q46"/>
    <mergeCell ref="R45:U46"/>
    <mergeCell ref="V45:Y46"/>
    <mergeCell ref="Z45:Z46"/>
    <mergeCell ref="AA45:AA46"/>
    <mergeCell ref="AB45:AB46"/>
    <mergeCell ref="AC45:AC46"/>
    <mergeCell ref="AD45:AD46"/>
    <mergeCell ref="AE45:AE46"/>
    <mergeCell ref="AN45:AQ46"/>
    <mergeCell ref="AR45:AU46"/>
    <mergeCell ref="AV45:AY46"/>
    <mergeCell ref="AF47:AM49"/>
    <mergeCell ref="A48:F49"/>
    <mergeCell ref="G48:K49"/>
    <mergeCell ref="L48:Q49"/>
    <mergeCell ref="R48:U49"/>
    <mergeCell ref="V48:Y49"/>
    <mergeCell ref="Z48:AE49"/>
    <mergeCell ref="AN48:AQ49"/>
    <mergeCell ref="AR48:AU49"/>
    <mergeCell ref="AV48:AY49"/>
  </mergeCells>
  <phoneticPr fontId="5" type="Hiragana"/>
  <hyperlinks>
    <hyperlink ref="BD8" location="'入力表(工事・業務）'!A1"/>
  </hyperlinks>
  <pageMargins left="0.78749999999999998" right="0.78749999999999998" top="0.32986111111111099" bottom="0.196527777777778" header="0.511811023622047" footer="0.511811023622047"/>
  <pageSetup paperSize="9" scale="80" fitToWidth="1" fitToHeight="1" orientation="landscape" usePrinterDefaults="1" horizontalDpi="300" verticalDpi="30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dimension ref="A1:J44"/>
  <sheetViews>
    <sheetView view="pageBreakPreview" zoomScale="110" zoomScaleSheetLayoutView="110" workbookViewId="0">
      <selection activeCell="G7" sqref="G7:H7"/>
    </sheetView>
  </sheetViews>
  <sheetFormatPr defaultColWidth="9.00390625" defaultRowHeight="19.5"/>
  <cols>
    <col min="1" max="1" width="8" style="1446" customWidth="1"/>
    <col min="2" max="2" width="16.62890625" style="1447" customWidth="1"/>
    <col min="3" max="3" width="21.12890625" style="1447" customWidth="1"/>
    <col min="4" max="4" width="16.62890625" style="1447" customWidth="1"/>
    <col min="5" max="5" width="4.5" style="1447" customWidth="1"/>
    <col min="6" max="6" width="12.62890625" style="1447" customWidth="1"/>
    <col min="7" max="7" width="13.62890625" style="1447" customWidth="1"/>
    <col min="8" max="8" width="2.8671875" style="1447" customWidth="1"/>
    <col min="9" max="16384" width="9" style="1447" customWidth="1"/>
  </cols>
  <sheetData>
    <row r="1" spans="1:10" ht="19.5" customHeight="1">
      <c r="A1" s="1450" t="s">
        <v>644</v>
      </c>
      <c r="B1" s="1450"/>
      <c r="C1" s="1450"/>
      <c r="D1" s="1450"/>
      <c r="E1" s="1450"/>
      <c r="F1" s="1450"/>
      <c r="G1" s="1450"/>
      <c r="H1" s="1450"/>
      <c r="I1" s="1469"/>
    </row>
    <row r="2" spans="1:10" ht="19.5" customHeight="1">
      <c r="A2" s="1451"/>
      <c r="B2" s="1451"/>
      <c r="C2" s="1451"/>
      <c r="D2" s="1451"/>
      <c r="E2" s="1451"/>
      <c r="F2" s="1451"/>
      <c r="G2" s="1451"/>
      <c r="H2" s="1451"/>
    </row>
    <row r="3" spans="1:10" s="1448" customFormat="1" ht="25.5" customHeight="1">
      <c r="A3" s="1452" t="s">
        <v>230</v>
      </c>
      <c r="B3" s="1458"/>
      <c r="C3" s="1458"/>
      <c r="D3" s="1452" t="s">
        <v>697</v>
      </c>
      <c r="E3" s="1452"/>
      <c r="F3" s="1466"/>
      <c r="G3" s="1466"/>
      <c r="H3" s="1468"/>
    </row>
    <row r="4" spans="1:10" s="1448" customFormat="1" ht="25.5" customHeight="1">
      <c r="A4" s="1452" t="s">
        <v>698</v>
      </c>
      <c r="B4" s="1458"/>
      <c r="C4" s="1458"/>
      <c r="D4" s="1452"/>
      <c r="E4" s="1452"/>
      <c r="F4" s="1466"/>
      <c r="G4" s="1466"/>
      <c r="H4" s="1468"/>
      <c r="J4" s="448" t="s">
        <v>198</v>
      </c>
    </row>
    <row r="5" spans="1:10" s="1448" customFormat="1" ht="25.5" customHeight="1">
      <c r="A5" s="1452" t="s">
        <v>99</v>
      </c>
      <c r="B5" s="1458"/>
      <c r="C5" s="1458"/>
      <c r="D5" s="1452" t="s">
        <v>538</v>
      </c>
      <c r="E5" s="1452"/>
      <c r="F5" s="1466"/>
      <c r="G5" s="1466"/>
      <c r="H5" s="1468"/>
    </row>
    <row r="6" spans="1:10" s="1448" customFormat="1" ht="25.5" customHeight="1">
      <c r="A6" s="1452"/>
      <c r="B6" s="1458"/>
      <c r="C6" s="1458"/>
      <c r="D6" s="1452"/>
      <c r="E6" s="1452"/>
      <c r="F6" s="1466"/>
      <c r="G6" s="1466"/>
      <c r="H6" s="1468"/>
    </row>
    <row r="7" spans="1:10" s="1449" customFormat="1" ht="27" customHeight="1">
      <c r="A7" s="1452" t="s">
        <v>46</v>
      </c>
      <c r="B7" s="1452" t="s">
        <v>699</v>
      </c>
      <c r="C7" s="1452" t="s">
        <v>700</v>
      </c>
      <c r="D7" s="1452" t="s">
        <v>701</v>
      </c>
      <c r="E7" s="1452" t="s">
        <v>702</v>
      </c>
      <c r="F7" s="1452"/>
      <c r="G7" s="1452" t="s">
        <v>703</v>
      </c>
      <c r="H7" s="1452"/>
      <c r="I7" s="1449"/>
      <c r="J7" s="1449"/>
    </row>
    <row r="8" spans="1:10" s="1448" customFormat="1" ht="19.5" customHeight="1">
      <c r="A8" s="1453"/>
      <c r="B8" s="1459"/>
      <c r="C8" s="1459"/>
      <c r="D8" s="1459"/>
      <c r="E8" s="1453"/>
      <c r="F8" s="1453"/>
      <c r="G8" s="1453"/>
      <c r="H8" s="1453"/>
    </row>
    <row r="9" spans="1:10" s="1448" customFormat="1" ht="19.5" customHeight="1">
      <c r="A9" s="1454"/>
      <c r="B9" s="1460"/>
      <c r="C9" s="1460"/>
      <c r="D9" s="1460"/>
      <c r="E9" s="1454"/>
      <c r="F9" s="1454"/>
      <c r="G9" s="1454"/>
      <c r="H9" s="1454"/>
    </row>
    <row r="10" spans="1:10" s="1448" customFormat="1" ht="19.5" customHeight="1">
      <c r="A10" s="1454"/>
      <c r="B10" s="1460"/>
      <c r="C10" s="1460"/>
      <c r="D10" s="1460"/>
      <c r="E10" s="1454"/>
      <c r="F10" s="1454"/>
      <c r="G10" s="1454"/>
      <c r="H10" s="1454"/>
    </row>
    <row r="11" spans="1:10" s="1448" customFormat="1" ht="19.5" customHeight="1">
      <c r="A11" s="1454"/>
      <c r="B11" s="1460"/>
      <c r="C11" s="1460"/>
      <c r="D11" s="1460"/>
      <c r="E11" s="1454"/>
      <c r="F11" s="1454"/>
      <c r="G11" s="1454"/>
      <c r="H11" s="1454"/>
    </row>
    <row r="12" spans="1:10" s="1448" customFormat="1" ht="19.5" customHeight="1">
      <c r="A12" s="1454"/>
      <c r="B12" s="1460"/>
      <c r="C12" s="1460"/>
      <c r="D12" s="1460"/>
      <c r="E12" s="1454"/>
      <c r="F12" s="1454"/>
      <c r="G12" s="1454"/>
      <c r="H12" s="1454"/>
    </row>
    <row r="13" spans="1:10" s="1448" customFormat="1" ht="19.5" customHeight="1">
      <c r="A13" s="1454"/>
      <c r="B13" s="1460"/>
      <c r="C13" s="1460"/>
      <c r="D13" s="1460"/>
      <c r="E13" s="1454"/>
      <c r="F13" s="1454"/>
      <c r="G13" s="1454"/>
      <c r="H13" s="1454"/>
    </row>
    <row r="14" spans="1:10" s="1448" customFormat="1" ht="19.5" customHeight="1">
      <c r="A14" s="1454"/>
      <c r="B14" s="1460"/>
      <c r="C14" s="1460"/>
      <c r="D14" s="1460"/>
      <c r="E14" s="1454"/>
      <c r="F14" s="1454"/>
      <c r="G14" s="1454"/>
      <c r="H14" s="1454"/>
    </row>
    <row r="15" spans="1:10" s="1448" customFormat="1" ht="19.5" customHeight="1">
      <c r="A15" s="1454"/>
      <c r="B15" s="1460"/>
      <c r="C15" s="1460"/>
      <c r="D15" s="1460"/>
      <c r="E15" s="1454"/>
      <c r="F15" s="1454"/>
      <c r="G15" s="1454"/>
      <c r="H15" s="1454"/>
    </row>
    <row r="16" spans="1:10" s="1448" customFormat="1" ht="19.5" customHeight="1">
      <c r="A16" s="1454"/>
      <c r="B16" s="1460"/>
      <c r="C16" s="1460"/>
      <c r="D16" s="1460"/>
      <c r="E16" s="1454"/>
      <c r="F16" s="1454"/>
      <c r="G16" s="1454"/>
      <c r="H16" s="1454"/>
    </row>
    <row r="17" spans="1:8" s="1448" customFormat="1" ht="19.5" customHeight="1">
      <c r="A17" s="1454"/>
      <c r="B17" s="1460"/>
      <c r="C17" s="1460"/>
      <c r="D17" s="1460"/>
      <c r="E17" s="1454"/>
      <c r="F17" s="1454"/>
      <c r="G17" s="1454"/>
      <c r="H17" s="1454"/>
    </row>
    <row r="18" spans="1:8" s="1448" customFormat="1" ht="19.5" customHeight="1">
      <c r="A18" s="1454"/>
      <c r="B18" s="1460"/>
      <c r="C18" s="1460"/>
      <c r="D18" s="1460"/>
      <c r="E18" s="1454"/>
      <c r="F18" s="1454"/>
      <c r="G18" s="1454"/>
      <c r="H18" s="1454"/>
    </row>
    <row r="19" spans="1:8" s="1448" customFormat="1" ht="19.5" customHeight="1">
      <c r="A19" s="1454"/>
      <c r="B19" s="1460"/>
      <c r="C19" s="1460"/>
      <c r="D19" s="1460"/>
      <c r="E19" s="1454"/>
      <c r="F19" s="1454"/>
      <c r="G19" s="1454"/>
      <c r="H19" s="1454"/>
    </row>
    <row r="20" spans="1:8" s="1448" customFormat="1" ht="19.5" customHeight="1">
      <c r="A20" s="1454"/>
      <c r="B20" s="1460"/>
      <c r="C20" s="1460"/>
      <c r="D20" s="1460"/>
      <c r="E20" s="1454"/>
      <c r="F20" s="1454"/>
      <c r="G20" s="1454"/>
      <c r="H20" s="1454"/>
    </row>
    <row r="21" spans="1:8" s="1448" customFormat="1" ht="19.5" customHeight="1">
      <c r="A21" s="1454"/>
      <c r="B21" s="1460"/>
      <c r="C21" s="1460"/>
      <c r="D21" s="1460"/>
      <c r="E21" s="1454"/>
      <c r="F21" s="1454"/>
      <c r="G21" s="1454"/>
      <c r="H21" s="1454"/>
    </row>
    <row r="22" spans="1:8" s="1448" customFormat="1" ht="19.5" customHeight="1">
      <c r="A22" s="1454"/>
      <c r="B22" s="1460"/>
      <c r="C22" s="1460"/>
      <c r="D22" s="1460"/>
      <c r="E22" s="1454"/>
      <c r="F22" s="1454"/>
      <c r="G22" s="1454"/>
      <c r="H22" s="1454"/>
    </row>
    <row r="23" spans="1:8" s="1448" customFormat="1" ht="19.5" customHeight="1">
      <c r="A23" s="1454"/>
      <c r="B23" s="1460"/>
      <c r="C23" s="1460"/>
      <c r="D23" s="1460"/>
      <c r="E23" s="1454"/>
      <c r="F23" s="1454"/>
      <c r="G23" s="1454"/>
      <c r="H23" s="1454"/>
    </row>
    <row r="24" spans="1:8" s="1448" customFormat="1" ht="19.5" customHeight="1">
      <c r="A24" s="1454"/>
      <c r="B24" s="1460"/>
      <c r="C24" s="1460"/>
      <c r="D24" s="1460"/>
      <c r="E24" s="1454"/>
      <c r="F24" s="1454"/>
      <c r="G24" s="1454"/>
      <c r="H24" s="1454"/>
    </row>
    <row r="25" spans="1:8" s="1448" customFormat="1" ht="19.5" customHeight="1">
      <c r="A25" s="1454"/>
      <c r="B25" s="1460"/>
      <c r="C25" s="1460"/>
      <c r="D25" s="1460"/>
      <c r="E25" s="1454"/>
      <c r="F25" s="1454"/>
      <c r="G25" s="1454"/>
      <c r="H25" s="1454"/>
    </row>
    <row r="26" spans="1:8" s="1448" customFormat="1" ht="19.5" customHeight="1">
      <c r="A26" s="1454"/>
      <c r="B26" s="1460"/>
      <c r="C26" s="1460"/>
      <c r="D26" s="1460"/>
      <c r="E26" s="1454"/>
      <c r="F26" s="1454"/>
      <c r="G26" s="1454"/>
      <c r="H26" s="1454"/>
    </row>
    <row r="27" spans="1:8" s="1448" customFormat="1" ht="19.5" customHeight="1">
      <c r="A27" s="1454"/>
      <c r="B27" s="1460"/>
      <c r="C27" s="1460"/>
      <c r="D27" s="1460"/>
      <c r="E27" s="1454"/>
      <c r="F27" s="1454"/>
      <c r="G27" s="1454"/>
      <c r="H27" s="1454"/>
    </row>
    <row r="28" spans="1:8" s="1448" customFormat="1" ht="19.5" customHeight="1">
      <c r="A28" s="1454"/>
      <c r="B28" s="1460"/>
      <c r="C28" s="1460"/>
      <c r="D28" s="1460"/>
      <c r="E28" s="1454"/>
      <c r="F28" s="1454"/>
      <c r="G28" s="1454"/>
      <c r="H28" s="1454"/>
    </row>
    <row r="29" spans="1:8" s="1448" customFormat="1" ht="19.5" customHeight="1">
      <c r="A29" s="1454"/>
      <c r="B29" s="1460"/>
      <c r="C29" s="1460"/>
      <c r="D29" s="1460"/>
      <c r="E29" s="1454"/>
      <c r="F29" s="1454"/>
      <c r="G29" s="1454"/>
      <c r="H29" s="1454"/>
    </row>
    <row r="30" spans="1:8" s="1448" customFormat="1" ht="19.5" customHeight="1">
      <c r="A30" s="1454"/>
      <c r="B30" s="1460"/>
      <c r="C30" s="1460"/>
      <c r="D30" s="1460"/>
      <c r="E30" s="1454"/>
      <c r="F30" s="1454"/>
      <c r="G30" s="1454"/>
      <c r="H30" s="1454"/>
    </row>
    <row r="31" spans="1:8" s="1448" customFormat="1" ht="19.5" customHeight="1">
      <c r="A31" s="1454"/>
      <c r="B31" s="1460"/>
      <c r="C31" s="1460"/>
      <c r="D31" s="1460"/>
      <c r="E31" s="1454"/>
      <c r="F31" s="1454"/>
      <c r="G31" s="1454"/>
      <c r="H31" s="1454"/>
    </row>
    <row r="32" spans="1:8" s="1448" customFormat="1" ht="19.5" customHeight="1">
      <c r="A32" s="1454"/>
      <c r="B32" s="1460"/>
      <c r="C32" s="1460"/>
      <c r="D32" s="1460"/>
      <c r="E32" s="1463"/>
      <c r="F32" s="1467"/>
      <c r="G32" s="1463"/>
      <c r="H32" s="1467"/>
    </row>
    <row r="33" spans="1:8" s="1448" customFormat="1" ht="19.5" customHeight="1">
      <c r="A33" s="1454"/>
      <c r="B33" s="1460"/>
      <c r="C33" s="1460"/>
      <c r="D33" s="1460"/>
      <c r="E33" s="1463"/>
      <c r="F33" s="1467"/>
      <c r="G33" s="1463"/>
      <c r="H33" s="1467"/>
    </row>
    <row r="34" spans="1:8" s="1448" customFormat="1" ht="19.5" customHeight="1">
      <c r="A34" s="1454"/>
      <c r="B34" s="1460"/>
      <c r="C34" s="1460"/>
      <c r="D34" s="1460"/>
      <c r="E34" s="1463"/>
      <c r="F34" s="1467"/>
      <c r="G34" s="1463"/>
      <c r="H34" s="1467"/>
    </row>
    <row r="35" spans="1:8" s="1448" customFormat="1" ht="19.5" customHeight="1">
      <c r="A35" s="1454"/>
      <c r="B35" s="1460"/>
      <c r="C35" s="1460"/>
      <c r="D35" s="1460"/>
      <c r="E35" s="1454"/>
      <c r="F35" s="1454"/>
      <c r="G35" s="1454"/>
      <c r="H35" s="1454"/>
    </row>
    <row r="36" spans="1:8" s="1448" customFormat="1" ht="19.5" customHeight="1">
      <c r="A36" s="1454"/>
      <c r="B36" s="1460"/>
      <c r="C36" s="1460"/>
      <c r="D36" s="1460"/>
      <c r="E36" s="1454"/>
      <c r="F36" s="1454"/>
      <c r="G36" s="1454"/>
      <c r="H36" s="1454"/>
    </row>
    <row r="37" spans="1:8" s="1448" customFormat="1" ht="19.5" customHeight="1">
      <c r="A37" s="1454"/>
      <c r="B37" s="1460"/>
      <c r="C37" s="1460"/>
      <c r="D37" s="1460"/>
      <c r="E37" s="1454"/>
      <c r="F37" s="1454"/>
      <c r="G37" s="1454"/>
      <c r="H37" s="1454"/>
    </row>
    <row r="38" spans="1:8" s="1448" customFormat="1" ht="19.5" customHeight="1">
      <c r="A38" s="1454"/>
      <c r="B38" s="1460"/>
      <c r="C38" s="1460"/>
      <c r="D38" s="1460"/>
      <c r="E38" s="1454"/>
      <c r="F38" s="1454"/>
      <c r="G38" s="1454"/>
      <c r="H38" s="1454"/>
    </row>
    <row r="39" spans="1:8" s="1448" customFormat="1" ht="19.5" customHeight="1">
      <c r="A39" s="1455"/>
      <c r="B39" s="1461"/>
      <c r="C39" s="1461"/>
      <c r="D39" s="1461"/>
      <c r="E39" s="1455"/>
      <c r="F39" s="1455"/>
      <c r="G39" s="1455"/>
      <c r="H39" s="1455"/>
    </row>
    <row r="40" spans="1:8" ht="13.5" customHeight="1">
      <c r="A40" s="1457" t="s">
        <v>217</v>
      </c>
      <c r="B40" s="1462"/>
      <c r="C40" s="1462"/>
      <c r="D40" s="1462"/>
      <c r="E40" s="1464"/>
      <c r="F40" s="1464"/>
      <c r="G40" s="1464"/>
      <c r="H40" s="1464"/>
    </row>
    <row r="41" spans="1:8" ht="13.5" customHeight="1">
      <c r="A41" s="1456" t="s">
        <v>7</v>
      </c>
      <c r="B41" s="1456"/>
      <c r="C41" s="1456"/>
      <c r="D41" s="1456"/>
      <c r="E41" s="1456"/>
      <c r="F41" s="1456"/>
      <c r="G41" s="1456"/>
      <c r="H41" s="1456"/>
    </row>
    <row r="42" spans="1:8" ht="13.5" customHeight="1">
      <c r="A42" s="1456" t="s">
        <v>241</v>
      </c>
      <c r="B42" s="1456"/>
      <c r="C42" s="1456"/>
      <c r="D42" s="1456"/>
      <c r="E42" s="1456"/>
      <c r="F42" s="1456"/>
      <c r="G42" s="1456"/>
      <c r="H42" s="1456"/>
    </row>
    <row r="43" spans="1:8" ht="13.5" customHeight="1">
      <c r="A43" s="1456" t="s">
        <v>219</v>
      </c>
      <c r="B43" s="1456"/>
      <c r="C43" s="1456"/>
      <c r="D43" s="1456"/>
      <c r="E43" s="1456"/>
      <c r="F43" s="1456"/>
      <c r="G43" s="1456"/>
      <c r="H43" s="1456"/>
    </row>
    <row r="44" spans="1:8" ht="19.5" customHeight="1">
      <c r="E44" s="1465"/>
      <c r="F44" s="1465"/>
      <c r="G44" s="1465"/>
      <c r="H44" s="1465"/>
    </row>
  </sheetData>
  <sheetProtection sheet="1" objects="1" scenarios="1"/>
  <mergeCells count="79">
    <mergeCell ref="A1:H1"/>
    <mergeCell ref="A2:H2"/>
    <mergeCell ref="B3:C3"/>
    <mergeCell ref="F3:G3"/>
    <mergeCell ref="B4:C4"/>
    <mergeCell ref="F4:G4"/>
    <mergeCell ref="F5:G5"/>
    <mergeCell ref="F6:G6"/>
    <mergeCell ref="E7:F7"/>
    <mergeCell ref="G7:H7"/>
    <mergeCell ref="E8:F8"/>
    <mergeCell ref="G8:H8"/>
    <mergeCell ref="E9:F9"/>
    <mergeCell ref="G9:H9"/>
    <mergeCell ref="E10:F10"/>
    <mergeCell ref="G10:H10"/>
    <mergeCell ref="E11:F11"/>
    <mergeCell ref="G11:H11"/>
    <mergeCell ref="E12:F12"/>
    <mergeCell ref="G12:H12"/>
    <mergeCell ref="E13:F13"/>
    <mergeCell ref="G13:H13"/>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E28:F28"/>
    <mergeCell ref="G28:H28"/>
    <mergeCell ref="E29:F29"/>
    <mergeCell ref="G29:H29"/>
    <mergeCell ref="E30:F30"/>
    <mergeCell ref="G30:H30"/>
    <mergeCell ref="E31:F31"/>
    <mergeCell ref="G31:H31"/>
    <mergeCell ref="E35:F35"/>
    <mergeCell ref="G35:H35"/>
    <mergeCell ref="E36:F36"/>
    <mergeCell ref="G36:H36"/>
    <mergeCell ref="E37:F37"/>
    <mergeCell ref="G37:H37"/>
    <mergeCell ref="E38:F38"/>
    <mergeCell ref="G38:H38"/>
    <mergeCell ref="E39:F39"/>
    <mergeCell ref="G39:H39"/>
    <mergeCell ref="E40:F40"/>
    <mergeCell ref="G40:H40"/>
    <mergeCell ref="A41:H41"/>
    <mergeCell ref="A42:H42"/>
    <mergeCell ref="A43:H43"/>
    <mergeCell ref="E44:F44"/>
    <mergeCell ref="G44:H44"/>
    <mergeCell ref="D3:E4"/>
    <mergeCell ref="A5:A6"/>
    <mergeCell ref="B5:C6"/>
    <mergeCell ref="D5:E6"/>
  </mergeCells>
  <phoneticPr fontId="5" type="Hiragana"/>
  <hyperlinks>
    <hyperlink ref="J4" location="'入力表(工事・業務）'!A1"/>
  </hyperlinks>
  <pageMargins left="0.78749999999999998" right="0.39374999999999999" top="0.78749999999999998" bottom="0.24027777777777801" header="0.511811023622047" footer="0.511811023622047"/>
  <pageSetup paperSize="9" scale="96" fitToWidth="1" fitToHeight="1" orientation="portrait" usePrinterDefaults="1" horizontalDpi="300" verticalDpi="300" r:id="rId1"/>
</worksheet>
</file>

<file path=xl/worksheets/sheet42.xml><?xml version="1.0" encoding="utf-8"?>
<worksheet xmlns="http://schemas.openxmlformats.org/spreadsheetml/2006/main" xmlns:r="http://schemas.openxmlformats.org/officeDocument/2006/relationships" xmlns:mc="http://schemas.openxmlformats.org/markup-compatibility/2006">
  <sheetPr>
    <tabColor rgb="FF3366FF"/>
  </sheetPr>
  <dimension ref="A1:X97"/>
  <sheetViews>
    <sheetView view="pageBreakPreview" zoomScale="110" zoomScaleSheetLayoutView="110" workbookViewId="0">
      <selection activeCell="R10" sqref="R10"/>
    </sheetView>
  </sheetViews>
  <sheetFormatPr defaultColWidth="9.00390625" defaultRowHeight="14.25"/>
  <cols>
    <col min="1" max="1" width="4.8671875" style="123" customWidth="1"/>
    <col min="2" max="2" width="3.12890625" style="123" customWidth="1"/>
    <col min="3" max="3" width="4.8671875" style="123" customWidth="1"/>
    <col min="4" max="4" width="7.12890625" style="123" customWidth="1"/>
    <col min="5" max="6" width="4.12890625" style="123" customWidth="1"/>
    <col min="7" max="7" width="13" style="123" customWidth="1"/>
    <col min="8" max="9" width="2.5" style="123" customWidth="1"/>
    <col min="10" max="11" width="4.8671875" style="123" customWidth="1"/>
    <col min="12" max="12" width="3.75" style="123" customWidth="1"/>
    <col min="13" max="13" width="8" style="123" customWidth="1"/>
    <col min="14" max="14" width="9.7578125" style="123" customWidth="1"/>
    <col min="15" max="16" width="4.8671875" style="123" customWidth="1"/>
    <col min="17" max="17" width="3.75" style="123" customWidth="1"/>
    <col min="18" max="18" width="6.2578125" style="123" customWidth="1"/>
    <col min="19" max="19" width="2.25" style="123" customWidth="1"/>
    <col min="20" max="23" width="4.8671875" style="123" customWidth="1"/>
    <col min="24" max="16384" width="9" style="123" customWidth="1"/>
  </cols>
  <sheetData>
    <row r="1" spans="1:24">
      <c r="A1" s="302" t="s">
        <v>704</v>
      </c>
      <c r="B1" s="302"/>
      <c r="C1" s="127"/>
      <c r="D1" s="127"/>
      <c r="E1" s="127"/>
      <c r="F1" s="127"/>
      <c r="G1" s="127"/>
      <c r="H1" s="127"/>
      <c r="I1" s="127"/>
      <c r="J1" s="127"/>
      <c r="K1" s="127"/>
      <c r="L1" s="127"/>
      <c r="M1" s="127"/>
      <c r="N1" s="127"/>
      <c r="O1" s="127"/>
      <c r="P1" s="127"/>
      <c r="Q1" s="127"/>
      <c r="R1" s="127"/>
      <c r="S1" s="127"/>
    </row>
    <row r="2" spans="1:24">
      <c r="A2" s="127"/>
      <c r="B2" s="127"/>
      <c r="C2" s="127"/>
      <c r="D2" s="127"/>
      <c r="E2" s="127"/>
      <c r="F2" s="127"/>
      <c r="G2" s="127"/>
      <c r="H2" s="127"/>
      <c r="I2" s="127"/>
      <c r="J2" s="127"/>
      <c r="K2" s="127"/>
      <c r="L2" s="127"/>
      <c r="M2" s="127"/>
      <c r="N2" s="127"/>
      <c r="O2" s="127"/>
      <c r="P2" s="127"/>
      <c r="Q2" s="127"/>
      <c r="R2" s="127"/>
      <c r="S2" s="127"/>
    </row>
    <row r="3" spans="1:24" ht="17.25">
      <c r="A3" s="125"/>
      <c r="B3" s="125"/>
      <c r="C3" s="125"/>
      <c r="D3" s="125"/>
      <c r="E3" s="125"/>
      <c r="F3" s="125"/>
      <c r="G3" s="125"/>
      <c r="H3" s="125"/>
      <c r="I3" s="125"/>
      <c r="J3" s="157"/>
      <c r="K3" s="161"/>
      <c r="L3" s="163"/>
      <c r="M3" s="163"/>
      <c r="N3" s="1233">
        <f ca="1">NOW()</f>
        <v>45755.636255185185</v>
      </c>
      <c r="O3" s="1233"/>
      <c r="P3" s="1233"/>
      <c r="Q3" s="1233"/>
      <c r="R3" s="1233"/>
      <c r="S3" s="1233"/>
    </row>
    <row r="4" spans="1:24" ht="17.25">
      <c r="A4" s="125"/>
      <c r="B4" s="125"/>
      <c r="C4" s="125"/>
      <c r="D4" s="125"/>
      <c r="E4" s="125"/>
      <c r="F4" s="125"/>
      <c r="G4" s="125"/>
      <c r="H4" s="125"/>
      <c r="I4" s="125"/>
      <c r="J4" s="125"/>
      <c r="K4" s="163"/>
      <c r="L4" s="163"/>
      <c r="M4" s="163"/>
      <c r="N4" s="163"/>
      <c r="O4" s="163"/>
      <c r="P4" s="163"/>
      <c r="Q4" s="163"/>
      <c r="R4" s="125"/>
      <c r="S4" s="125"/>
    </row>
    <row r="5" spans="1:24" ht="14.25" customHeight="1">
      <c r="A5" s="126" t="s">
        <v>227</v>
      </c>
      <c r="B5" s="126"/>
      <c r="C5" s="126"/>
      <c r="D5" s="709" t="str">
        <f>'入力表(工事・業務）'!J6</f>
        <v>魚津　一郎</v>
      </c>
      <c r="E5" s="709"/>
      <c r="F5" s="709"/>
      <c r="G5" s="132"/>
      <c r="H5" s="132"/>
      <c r="I5" s="125"/>
      <c r="J5" s="125"/>
      <c r="K5" s="125"/>
      <c r="L5" s="125"/>
      <c r="M5" s="125"/>
      <c r="N5" s="125"/>
      <c r="O5" s="125"/>
      <c r="P5" s="125"/>
      <c r="Q5" s="125"/>
      <c r="R5" s="125"/>
      <c r="S5" s="125"/>
    </row>
    <row r="6" spans="1:24" ht="18" customHeight="1">
      <c r="A6" s="126"/>
      <c r="B6" s="126"/>
      <c r="C6" s="126"/>
      <c r="D6" s="709"/>
      <c r="E6" s="709"/>
      <c r="F6" s="709"/>
      <c r="G6" s="326" t="s">
        <v>196</v>
      </c>
      <c r="H6" s="132"/>
      <c r="I6" s="125"/>
      <c r="J6" s="125"/>
      <c r="K6" s="125"/>
      <c r="L6" s="125"/>
      <c r="M6" s="125"/>
      <c r="N6" s="125"/>
      <c r="O6" s="125"/>
      <c r="P6" s="125"/>
      <c r="Q6" s="125"/>
      <c r="R6" s="125"/>
      <c r="S6" s="125"/>
    </row>
    <row r="7" spans="1:24" ht="17.25">
      <c r="A7" s="132"/>
      <c r="B7" s="132"/>
      <c r="C7" s="132"/>
      <c r="D7" s="132"/>
      <c r="E7" s="132"/>
      <c r="F7" s="132"/>
      <c r="G7" s="132"/>
      <c r="H7" s="132"/>
      <c r="I7" s="125"/>
      <c r="J7" s="125"/>
      <c r="K7" s="125"/>
      <c r="L7" s="125"/>
      <c r="M7" s="125"/>
      <c r="N7" s="125"/>
      <c r="O7" s="125"/>
      <c r="P7" s="125"/>
      <c r="Q7" s="125"/>
      <c r="R7" s="125"/>
      <c r="S7" s="125"/>
      <c r="X7" s="448" t="s">
        <v>198</v>
      </c>
    </row>
    <row r="8" spans="1:24" ht="17.25">
      <c r="A8" s="125"/>
      <c r="B8" s="125"/>
      <c r="C8" s="125"/>
      <c r="D8" s="125"/>
      <c r="E8" s="125"/>
      <c r="F8" s="125"/>
      <c r="G8" s="125"/>
      <c r="H8" s="125"/>
      <c r="I8" s="125"/>
      <c r="J8" s="125"/>
      <c r="K8" s="125"/>
      <c r="L8" s="125"/>
      <c r="M8" s="125"/>
      <c r="N8" s="159"/>
      <c r="O8" s="132"/>
      <c r="P8" s="132"/>
      <c r="Q8" s="125"/>
      <c r="R8" s="125"/>
      <c r="S8" s="125"/>
    </row>
    <row r="9" spans="1:24" ht="17.25">
      <c r="A9" s="125"/>
      <c r="B9" s="125"/>
      <c r="C9" s="125"/>
      <c r="D9" s="125"/>
      <c r="E9" s="125"/>
      <c r="F9" s="125"/>
      <c r="G9" s="125"/>
      <c r="H9" s="125"/>
      <c r="I9" s="132"/>
      <c r="J9" s="127"/>
      <c r="K9" s="126" t="s">
        <v>488</v>
      </c>
      <c r="L9" s="126"/>
      <c r="M9" s="126"/>
      <c r="N9" s="1234" t="str">
        <f>'入力表(工事・業務）'!J10</f>
        <v>北津　二郎</v>
      </c>
      <c r="O9" s="1234"/>
      <c r="P9" s="1234"/>
      <c r="Q9" s="1234"/>
      <c r="R9" s="1235"/>
      <c r="S9" s="125"/>
    </row>
    <row r="10" spans="1:24" ht="2.25" customHeight="1">
      <c r="A10" s="125"/>
      <c r="B10" s="125"/>
      <c r="C10" s="125"/>
      <c r="D10" s="125"/>
      <c r="E10" s="125"/>
      <c r="F10" s="125"/>
      <c r="G10" s="125"/>
      <c r="H10" s="125"/>
      <c r="I10" s="709"/>
      <c r="J10" s="709"/>
      <c r="K10" s="709"/>
      <c r="L10" s="709"/>
      <c r="M10" s="1232"/>
      <c r="N10" s="1232"/>
      <c r="O10" s="1232"/>
      <c r="P10" s="1232"/>
      <c r="Q10" s="1232"/>
      <c r="R10" s="1235"/>
      <c r="S10" s="125"/>
    </row>
    <row r="11" spans="1:24" ht="18.75" customHeight="1">
      <c r="A11" s="125"/>
      <c r="B11" s="125"/>
      <c r="C11" s="125"/>
      <c r="D11" s="125"/>
      <c r="E11" s="125"/>
      <c r="F11" s="125"/>
      <c r="G11" s="125"/>
      <c r="H11" s="125"/>
      <c r="I11" s="983"/>
      <c r="J11" s="983"/>
      <c r="K11" s="983"/>
      <c r="L11" s="983"/>
      <c r="M11" s="1231"/>
      <c r="N11" s="1231"/>
      <c r="O11" s="1231"/>
      <c r="P11" s="1231"/>
      <c r="Q11" s="1231"/>
      <c r="R11" s="1236"/>
      <c r="S11" s="125"/>
    </row>
    <row r="12" spans="1:24" ht="17.25">
      <c r="A12" s="125"/>
      <c r="B12" s="125"/>
      <c r="C12" s="125"/>
      <c r="D12" s="125"/>
      <c r="E12" s="125"/>
      <c r="F12" s="125"/>
      <c r="G12" s="125"/>
      <c r="H12" s="125"/>
      <c r="I12" s="159"/>
      <c r="J12" s="159"/>
      <c r="K12" s="159"/>
      <c r="L12" s="159"/>
      <c r="M12" s="125"/>
      <c r="N12" s="159"/>
      <c r="O12" s="132"/>
      <c r="P12" s="132"/>
      <c r="Q12" s="132"/>
      <c r="R12" s="125"/>
      <c r="S12" s="159"/>
    </row>
    <row r="13" spans="1:24" ht="17.25">
      <c r="A13" s="125"/>
      <c r="B13" s="125"/>
      <c r="C13" s="125"/>
      <c r="D13" s="125"/>
      <c r="E13" s="125"/>
      <c r="F13" s="125"/>
      <c r="G13" s="125"/>
      <c r="H13" s="125"/>
      <c r="I13" s="125"/>
      <c r="J13" s="159"/>
      <c r="K13" s="125"/>
      <c r="L13" s="125"/>
      <c r="M13" s="125"/>
      <c r="N13" s="159"/>
      <c r="O13" s="132"/>
      <c r="P13" s="132"/>
      <c r="Q13" s="132"/>
      <c r="R13" s="125"/>
      <c r="S13" s="125"/>
    </row>
    <row r="14" spans="1:24" ht="24">
      <c r="A14" s="980" t="s">
        <v>705</v>
      </c>
      <c r="B14" s="980"/>
      <c r="C14" s="980"/>
      <c r="D14" s="980"/>
      <c r="E14" s="980"/>
      <c r="F14" s="980"/>
      <c r="G14" s="980"/>
      <c r="H14" s="980"/>
      <c r="I14" s="980"/>
      <c r="J14" s="980"/>
      <c r="K14" s="980"/>
      <c r="L14" s="980"/>
      <c r="M14" s="980"/>
      <c r="N14" s="980"/>
      <c r="O14" s="980"/>
      <c r="P14" s="980"/>
      <c r="Q14" s="980"/>
      <c r="R14" s="980"/>
      <c r="S14" s="980"/>
      <c r="T14" s="724"/>
      <c r="U14" s="724"/>
    </row>
    <row r="15" spans="1:24" ht="17.25">
      <c r="A15" s="125"/>
      <c r="B15" s="125"/>
      <c r="C15" s="125"/>
      <c r="D15" s="125"/>
      <c r="E15" s="125"/>
      <c r="F15" s="125"/>
      <c r="G15" s="125"/>
      <c r="H15" s="125"/>
      <c r="I15" s="125"/>
      <c r="J15" s="125"/>
      <c r="K15" s="125"/>
      <c r="L15" s="125"/>
      <c r="M15" s="125"/>
      <c r="N15" s="125"/>
      <c r="O15" s="125"/>
      <c r="P15" s="125"/>
      <c r="Q15" s="125"/>
      <c r="R15" s="125"/>
      <c r="S15" s="125"/>
    </row>
    <row r="16" spans="1:24" ht="17.25">
      <c r="A16" s="125"/>
      <c r="B16" s="125"/>
      <c r="C16" s="125"/>
      <c r="D16" s="125"/>
      <c r="E16" s="125"/>
      <c r="F16" s="125"/>
      <c r="G16" s="125"/>
      <c r="H16" s="125"/>
      <c r="I16" s="125"/>
      <c r="J16" s="125"/>
      <c r="K16" s="125"/>
      <c r="L16" s="125"/>
      <c r="M16" s="125"/>
      <c r="N16" s="125"/>
      <c r="O16" s="125"/>
      <c r="P16" s="125"/>
      <c r="Q16" s="125"/>
      <c r="R16" s="125"/>
      <c r="S16" s="125"/>
    </row>
    <row r="17" spans="1:19" ht="17.25">
      <c r="A17" s="132"/>
      <c r="B17" s="126" t="s">
        <v>634</v>
      </c>
      <c r="C17" s="126"/>
      <c r="D17" s="126"/>
      <c r="E17" s="126"/>
      <c r="F17" s="126"/>
      <c r="G17" s="126"/>
      <c r="H17" s="126"/>
      <c r="I17" s="126"/>
      <c r="J17" s="126"/>
      <c r="K17" s="126"/>
      <c r="L17" s="126"/>
      <c r="M17" s="126"/>
      <c r="N17" s="126"/>
      <c r="O17" s="126"/>
      <c r="P17" s="125"/>
      <c r="Q17" s="125"/>
      <c r="R17" s="125"/>
      <c r="S17" s="125"/>
    </row>
    <row r="18" spans="1:19" ht="17.25">
      <c r="A18" s="132"/>
      <c r="B18" s="132"/>
      <c r="C18" s="132"/>
      <c r="D18" s="132"/>
      <c r="E18" s="132"/>
      <c r="F18" s="132"/>
      <c r="G18" s="132"/>
      <c r="H18" s="132"/>
      <c r="I18" s="132"/>
      <c r="J18" s="132"/>
      <c r="K18" s="132"/>
      <c r="L18" s="132"/>
      <c r="M18" s="132"/>
      <c r="N18" s="132"/>
      <c r="O18" s="132"/>
      <c r="P18" s="125"/>
      <c r="Q18" s="125"/>
      <c r="R18" s="125"/>
      <c r="S18" s="125"/>
    </row>
    <row r="19" spans="1:19" ht="17.25">
      <c r="A19" s="132"/>
      <c r="B19" s="132"/>
      <c r="C19" s="132"/>
      <c r="D19" s="132"/>
      <c r="E19" s="132"/>
      <c r="F19" s="132"/>
      <c r="G19" s="132"/>
      <c r="H19" s="132"/>
      <c r="I19" s="132"/>
      <c r="J19" s="132"/>
      <c r="K19" s="132"/>
      <c r="L19" s="132"/>
      <c r="M19" s="132"/>
      <c r="N19" s="132"/>
      <c r="O19" s="132"/>
      <c r="P19" s="125"/>
      <c r="Q19" s="125"/>
      <c r="R19" s="125"/>
      <c r="S19" s="125"/>
    </row>
    <row r="20" spans="1:19" ht="7.5" customHeight="1">
      <c r="A20" s="132"/>
      <c r="B20" s="132"/>
      <c r="C20" s="132"/>
      <c r="D20" s="132"/>
      <c r="E20" s="132"/>
      <c r="F20" s="132"/>
      <c r="G20" s="132"/>
      <c r="H20" s="132"/>
      <c r="I20" s="132"/>
      <c r="J20" s="132"/>
      <c r="K20" s="132"/>
      <c r="L20" s="132"/>
      <c r="M20" s="132"/>
      <c r="N20" s="132"/>
      <c r="O20" s="132"/>
      <c r="P20" s="125"/>
      <c r="Q20" s="125"/>
      <c r="R20" s="125"/>
      <c r="S20" s="125"/>
    </row>
    <row r="21" spans="1:19" ht="24" customHeight="1">
      <c r="A21" s="125"/>
      <c r="B21" s="125"/>
      <c r="C21" s="125"/>
      <c r="D21" s="125"/>
      <c r="E21" s="125"/>
      <c r="F21" s="125"/>
      <c r="G21" s="148"/>
      <c r="H21" s="148"/>
      <c r="I21" s="148"/>
      <c r="J21" s="148" t="s">
        <v>200</v>
      </c>
      <c r="K21" s="148"/>
      <c r="L21" s="132"/>
      <c r="M21" s="132"/>
      <c r="N21" s="125"/>
      <c r="O21" s="125"/>
      <c r="P21" s="125"/>
      <c r="Q21" s="125"/>
      <c r="R21" s="125"/>
      <c r="S21" s="125"/>
    </row>
    <row r="22" spans="1:19" ht="17.25">
      <c r="A22" s="125"/>
      <c r="B22" s="125"/>
      <c r="C22" s="125"/>
      <c r="D22" s="125"/>
      <c r="E22" s="125"/>
      <c r="F22" s="148"/>
      <c r="G22" s="148"/>
      <c r="H22" s="148"/>
      <c r="I22" s="148"/>
      <c r="J22" s="148"/>
      <c r="K22" s="148"/>
      <c r="L22" s="125"/>
      <c r="M22" s="125"/>
      <c r="N22" s="125"/>
      <c r="O22" s="125"/>
      <c r="P22" s="125"/>
      <c r="Q22" s="125"/>
      <c r="R22" s="125"/>
      <c r="S22" s="125"/>
    </row>
    <row r="23" spans="1:19" ht="7.5" customHeight="1">
      <c r="A23" s="125"/>
      <c r="B23" s="125"/>
      <c r="C23" s="125"/>
      <c r="D23" s="125"/>
      <c r="E23" s="125"/>
      <c r="F23" s="148"/>
      <c r="G23" s="148"/>
      <c r="H23" s="148"/>
      <c r="I23" s="148"/>
      <c r="J23" s="148"/>
      <c r="K23" s="148"/>
      <c r="L23" s="125"/>
      <c r="M23" s="125"/>
      <c r="N23" s="125"/>
      <c r="O23" s="125"/>
      <c r="P23" s="125"/>
      <c r="Q23" s="125"/>
      <c r="R23" s="125"/>
      <c r="S23" s="125"/>
    </row>
    <row r="24" spans="1:19" ht="7.5" customHeight="1">
      <c r="A24" s="125"/>
      <c r="B24" s="125"/>
      <c r="C24" s="125"/>
      <c r="D24" s="125"/>
      <c r="E24" s="125"/>
      <c r="F24" s="148"/>
      <c r="G24" s="148"/>
      <c r="H24" s="148"/>
      <c r="I24" s="148"/>
      <c r="J24" s="148"/>
      <c r="K24" s="148"/>
      <c r="L24" s="125"/>
      <c r="M24" s="125"/>
      <c r="N24" s="125"/>
      <c r="O24" s="125"/>
      <c r="P24" s="125"/>
      <c r="Q24" s="125"/>
      <c r="R24" s="125"/>
      <c r="S24" s="125"/>
    </row>
    <row r="25" spans="1:19" ht="17.25">
      <c r="A25" s="125"/>
      <c r="B25" s="125"/>
      <c r="C25" s="125"/>
      <c r="D25" s="125"/>
      <c r="E25" s="125"/>
      <c r="F25" s="125"/>
      <c r="G25" s="171" t="str">
        <f>'入力表(工事・業務）'!E6</f>
        <v>魚津市庁舎整備事業</v>
      </c>
      <c r="H25" s="171"/>
      <c r="I25" s="171"/>
      <c r="J25" s="171"/>
      <c r="K25" s="171"/>
      <c r="L25" s="171"/>
      <c r="M25" s="171"/>
      <c r="N25" s="171"/>
      <c r="O25" s="171"/>
      <c r="P25" s="125"/>
      <c r="Q25" s="125"/>
      <c r="R25" s="125"/>
      <c r="S25" s="125"/>
    </row>
    <row r="26" spans="1:19" ht="17.25">
      <c r="A26" s="125">
        <v>1</v>
      </c>
      <c r="B26" s="703"/>
      <c r="C26" s="712" t="s">
        <v>526</v>
      </c>
      <c r="D26" s="712"/>
      <c r="E26" s="712"/>
      <c r="F26" s="125"/>
      <c r="G26" s="171" t="str">
        <f>'入力表(工事・業務）'!E7</f>
        <v>○○○○○○○○工事</v>
      </c>
      <c r="H26" s="171"/>
      <c r="I26" s="171"/>
      <c r="J26" s="171"/>
      <c r="K26" s="171"/>
      <c r="L26" s="171"/>
      <c r="M26" s="171"/>
      <c r="N26" s="171"/>
      <c r="O26" s="171"/>
      <c r="P26" s="125"/>
      <c r="Q26" s="125"/>
      <c r="R26" s="125"/>
      <c r="S26" s="125"/>
    </row>
    <row r="27" spans="1:19" ht="20.25" customHeight="1">
      <c r="A27" s="125"/>
      <c r="B27" s="125"/>
      <c r="C27" s="703"/>
      <c r="D27" s="703"/>
      <c r="E27" s="703"/>
      <c r="F27" s="125"/>
      <c r="G27" s="125"/>
      <c r="H27" s="125"/>
      <c r="I27" s="125"/>
      <c r="J27" s="125"/>
      <c r="K27" s="125"/>
      <c r="L27" s="125"/>
      <c r="M27" s="125"/>
      <c r="N27" s="125"/>
      <c r="O27" s="125"/>
      <c r="P27" s="125"/>
      <c r="Q27" s="125"/>
      <c r="R27" s="125"/>
      <c r="S27" s="125"/>
    </row>
    <row r="28" spans="1:19" ht="18" customHeight="1">
      <c r="A28" s="125">
        <v>2</v>
      </c>
      <c r="B28" s="125"/>
      <c r="C28" s="712" t="s">
        <v>505</v>
      </c>
      <c r="D28" s="712"/>
      <c r="E28" s="712"/>
      <c r="F28" s="125"/>
      <c r="G28" s="125" t="s">
        <v>201</v>
      </c>
      <c r="H28" s="126" t="str">
        <f>'入力表(工事・業務）'!E8</f>
        <v>○○○○○</v>
      </c>
      <c r="I28" s="126"/>
      <c r="J28" s="126"/>
      <c r="K28" s="126"/>
      <c r="L28" s="126"/>
      <c r="M28" s="126"/>
      <c r="N28" s="125" t="s">
        <v>202</v>
      </c>
      <c r="O28" s="125"/>
      <c r="P28" s="125"/>
      <c r="Q28" s="125"/>
      <c r="R28" s="125"/>
      <c r="S28" s="125"/>
    </row>
    <row r="29" spans="1:19" ht="17.25">
      <c r="A29" s="125"/>
      <c r="B29" s="125"/>
      <c r="C29" s="703"/>
      <c r="D29" s="703"/>
      <c r="E29" s="703"/>
      <c r="F29" s="1230"/>
      <c r="G29" s="171"/>
      <c r="H29" s="171"/>
      <c r="I29" s="171"/>
      <c r="J29" s="171"/>
      <c r="K29" s="171"/>
      <c r="L29" s="171"/>
      <c r="M29" s="171"/>
      <c r="N29" s="171"/>
      <c r="O29" s="171"/>
      <c r="P29" s="125"/>
      <c r="Q29" s="125"/>
      <c r="R29" s="125"/>
      <c r="S29" s="125"/>
    </row>
    <row r="30" spans="1:19" ht="19.5" customHeight="1">
      <c r="A30" s="125"/>
      <c r="B30" s="1226" t="s">
        <v>706</v>
      </c>
      <c r="C30" s="1226"/>
      <c r="D30" s="1226"/>
      <c r="E30" s="1226"/>
      <c r="F30" s="1226"/>
      <c r="G30" s="1226"/>
      <c r="H30" s="1226"/>
      <c r="I30" s="1226"/>
      <c r="J30" s="1226"/>
      <c r="K30" s="1226"/>
      <c r="L30" s="1226"/>
      <c r="M30" s="1226"/>
      <c r="N30" s="1226"/>
      <c r="O30" s="1226"/>
      <c r="P30" s="1226"/>
      <c r="Q30" s="1226"/>
      <c r="R30" s="1226"/>
      <c r="S30" s="1226"/>
    </row>
    <row r="31" spans="1:19" ht="18" customHeight="1">
      <c r="A31" s="125"/>
      <c r="B31" s="1226"/>
      <c r="C31" s="1226"/>
      <c r="D31" s="1226"/>
      <c r="E31" s="1226"/>
      <c r="F31" s="1226"/>
      <c r="G31" s="1226"/>
      <c r="H31" s="1226"/>
      <c r="I31" s="1226"/>
      <c r="J31" s="1226"/>
      <c r="K31" s="1226"/>
      <c r="L31" s="1226"/>
      <c r="M31" s="1226"/>
      <c r="N31" s="1226"/>
      <c r="O31" s="1226"/>
      <c r="P31" s="1226"/>
      <c r="Q31" s="1226"/>
      <c r="R31" s="1226"/>
      <c r="S31" s="1226"/>
    </row>
    <row r="32" spans="1:19" ht="20.25" customHeight="1">
      <c r="A32" s="125"/>
      <c r="B32" s="1227"/>
      <c r="C32" s="1227"/>
      <c r="D32" s="1227"/>
      <c r="E32" s="1227"/>
      <c r="F32" s="1227"/>
      <c r="G32" s="1227"/>
      <c r="H32" s="1227"/>
      <c r="I32" s="1227"/>
      <c r="J32" s="1227"/>
      <c r="K32" s="1227"/>
      <c r="L32" s="1227"/>
      <c r="M32" s="1227"/>
      <c r="N32" s="1227"/>
      <c r="O32" s="1227"/>
      <c r="P32" s="1227"/>
      <c r="Q32" s="1227"/>
      <c r="R32" s="1227"/>
      <c r="S32" s="1227"/>
    </row>
    <row r="33" spans="1:19" ht="18.75" customHeight="1">
      <c r="A33" s="125"/>
      <c r="B33" s="1228"/>
      <c r="C33" s="1228"/>
      <c r="D33" s="1228"/>
      <c r="E33" s="1228"/>
      <c r="F33" s="1228"/>
      <c r="G33" s="1228"/>
      <c r="H33" s="1228"/>
      <c r="I33" s="1228"/>
      <c r="J33" s="1228"/>
      <c r="K33" s="1228"/>
      <c r="L33" s="1228"/>
      <c r="M33" s="1228"/>
      <c r="N33" s="1228"/>
      <c r="O33" s="1228"/>
      <c r="P33" s="1228"/>
      <c r="Q33" s="1228"/>
      <c r="R33" s="1228"/>
      <c r="S33" s="1228"/>
    </row>
    <row r="34" spans="1:19" ht="18.75" customHeight="1">
      <c r="A34" s="125"/>
      <c r="B34" s="1228"/>
      <c r="C34" s="1228"/>
      <c r="D34" s="1228"/>
      <c r="E34" s="1228"/>
      <c r="F34" s="1228"/>
      <c r="G34" s="1228"/>
      <c r="H34" s="1228"/>
      <c r="I34" s="1228"/>
      <c r="J34" s="1228"/>
      <c r="K34" s="1228"/>
      <c r="L34" s="1228"/>
      <c r="M34" s="1228"/>
      <c r="N34" s="1228"/>
      <c r="O34" s="1228"/>
      <c r="P34" s="1228"/>
      <c r="Q34" s="1228"/>
      <c r="R34" s="1228"/>
      <c r="S34" s="1228"/>
    </row>
    <row r="35" spans="1:19" ht="18.75" customHeight="1">
      <c r="A35" s="125"/>
      <c r="B35" s="1228"/>
      <c r="C35" s="1228"/>
      <c r="D35" s="1228"/>
      <c r="E35" s="1228"/>
      <c r="F35" s="1228"/>
      <c r="G35" s="1228"/>
      <c r="H35" s="1228"/>
      <c r="I35" s="1228"/>
      <c r="J35" s="1228"/>
      <c r="K35" s="1228"/>
      <c r="L35" s="1228"/>
      <c r="M35" s="1228"/>
      <c r="N35" s="1228"/>
      <c r="O35" s="1228"/>
      <c r="P35" s="1228"/>
      <c r="Q35" s="1228"/>
      <c r="R35" s="1228"/>
      <c r="S35" s="1228"/>
    </row>
    <row r="36" spans="1:19" ht="18.75" customHeight="1">
      <c r="A36" s="125"/>
      <c r="B36" s="1228"/>
      <c r="C36" s="1228"/>
      <c r="D36" s="1228"/>
      <c r="E36" s="1228"/>
      <c r="F36" s="1228"/>
      <c r="G36" s="1228"/>
      <c r="H36" s="1228"/>
      <c r="I36" s="1228"/>
      <c r="J36" s="1228"/>
      <c r="K36" s="1228"/>
      <c r="L36" s="1228"/>
      <c r="M36" s="1228"/>
      <c r="N36" s="1228"/>
      <c r="O36" s="1228"/>
      <c r="P36" s="1228"/>
      <c r="Q36" s="1228"/>
      <c r="R36" s="1228"/>
      <c r="S36" s="1228"/>
    </row>
    <row r="37" spans="1:19" ht="18.75" customHeight="1">
      <c r="A37" s="125"/>
      <c r="B37" s="1228"/>
      <c r="C37" s="1228"/>
      <c r="D37" s="1228"/>
      <c r="E37" s="1228"/>
      <c r="F37" s="1228"/>
      <c r="G37" s="1228"/>
      <c r="H37" s="1228"/>
      <c r="I37" s="1228"/>
      <c r="J37" s="1228"/>
      <c r="K37" s="1228"/>
      <c r="L37" s="1228"/>
      <c r="M37" s="1228"/>
      <c r="N37" s="1228"/>
      <c r="O37" s="1228"/>
      <c r="P37" s="1228"/>
      <c r="Q37" s="1228"/>
      <c r="R37" s="1228"/>
      <c r="S37" s="1228"/>
    </row>
    <row r="38" spans="1:19" ht="21.75" customHeight="1">
      <c r="A38" s="125"/>
      <c r="B38" s="1228"/>
      <c r="C38" s="1228"/>
      <c r="D38" s="1228"/>
      <c r="E38" s="1228"/>
      <c r="F38" s="1228"/>
      <c r="G38" s="1228"/>
      <c r="H38" s="1228"/>
      <c r="I38" s="1228"/>
      <c r="J38" s="1228"/>
      <c r="K38" s="1228"/>
      <c r="L38" s="1228"/>
      <c r="M38" s="1228"/>
      <c r="N38" s="1228"/>
      <c r="O38" s="1228"/>
      <c r="P38" s="1228"/>
      <c r="Q38" s="1228"/>
      <c r="R38" s="1228"/>
      <c r="S38" s="1228"/>
    </row>
    <row r="39" spans="1:19" ht="16.5" customHeight="1">
      <c r="A39" s="125"/>
      <c r="B39" s="1228"/>
      <c r="C39" s="1228"/>
      <c r="D39" s="1228"/>
      <c r="E39" s="1228"/>
      <c r="F39" s="1228"/>
      <c r="G39" s="1228"/>
      <c r="H39" s="1228"/>
      <c r="I39" s="1228"/>
      <c r="J39" s="1228"/>
      <c r="K39" s="1228"/>
      <c r="L39" s="1228"/>
      <c r="M39" s="1228"/>
      <c r="N39" s="1228"/>
      <c r="O39" s="1228"/>
      <c r="P39" s="1228"/>
      <c r="Q39" s="1228"/>
      <c r="R39" s="1228"/>
      <c r="S39" s="1228"/>
    </row>
    <row r="40" spans="1:19" ht="21" customHeight="1">
      <c r="A40" s="125"/>
      <c r="B40" s="1228"/>
      <c r="C40" s="1228"/>
      <c r="D40" s="1228"/>
      <c r="E40" s="1228"/>
      <c r="F40" s="1228"/>
      <c r="G40" s="1228"/>
      <c r="H40" s="1228"/>
      <c r="I40" s="1228"/>
      <c r="J40" s="1228"/>
      <c r="K40" s="1228"/>
      <c r="L40" s="1228"/>
      <c r="M40" s="1228"/>
      <c r="N40" s="1228"/>
      <c r="O40" s="1228"/>
      <c r="P40" s="1228"/>
      <c r="Q40" s="1228"/>
      <c r="R40" s="1228"/>
      <c r="S40" s="1228"/>
    </row>
    <row r="41" spans="1:19" ht="17.25">
      <c r="A41" s="125"/>
      <c r="B41" s="1228"/>
      <c r="C41" s="1228"/>
      <c r="D41" s="1228"/>
      <c r="E41" s="1228"/>
      <c r="F41" s="1228"/>
      <c r="G41" s="1228"/>
      <c r="H41" s="1228"/>
      <c r="I41" s="1228"/>
      <c r="J41" s="1228"/>
      <c r="K41" s="1228"/>
      <c r="L41" s="1228"/>
      <c r="M41" s="1228"/>
      <c r="N41" s="1228"/>
      <c r="O41" s="1228"/>
      <c r="P41" s="1228"/>
      <c r="Q41" s="1228"/>
      <c r="R41" s="1228"/>
      <c r="S41" s="1228"/>
    </row>
    <row r="42" spans="1:19" ht="17.25">
      <c r="A42" s="125"/>
      <c r="B42" s="1228"/>
      <c r="C42" s="1228"/>
      <c r="D42" s="1228"/>
      <c r="E42" s="1228"/>
      <c r="F42" s="1228"/>
      <c r="G42" s="1228"/>
      <c r="H42" s="1228"/>
      <c r="I42" s="1228"/>
      <c r="J42" s="1228"/>
      <c r="K42" s="1228"/>
      <c r="L42" s="1228"/>
      <c r="M42" s="1228"/>
      <c r="N42" s="1228"/>
      <c r="O42" s="1228"/>
      <c r="P42" s="1228"/>
      <c r="Q42" s="1228"/>
      <c r="R42" s="1228"/>
      <c r="S42" s="1228"/>
    </row>
    <row r="43" spans="1:19" ht="17.25">
      <c r="A43" s="125"/>
      <c r="B43" s="1228"/>
      <c r="C43" s="1228"/>
      <c r="D43" s="1228"/>
      <c r="E43" s="1228"/>
      <c r="F43" s="1228"/>
      <c r="G43" s="1228"/>
      <c r="H43" s="1228"/>
      <c r="I43" s="1228"/>
      <c r="J43" s="1228"/>
      <c r="K43" s="1228"/>
      <c r="L43" s="1228"/>
      <c r="M43" s="1228"/>
      <c r="N43" s="1228"/>
      <c r="O43" s="1228"/>
      <c r="P43" s="1228"/>
      <c r="Q43" s="1228"/>
      <c r="R43" s="1228"/>
      <c r="S43" s="1228"/>
    </row>
    <row r="44" spans="1:19" ht="17.25">
      <c r="A44" s="127"/>
      <c r="B44" s="1228"/>
      <c r="C44" s="1228"/>
      <c r="D44" s="1228"/>
      <c r="E44" s="1228"/>
      <c r="F44" s="1228"/>
      <c r="G44" s="1228"/>
      <c r="H44" s="1228"/>
      <c r="I44" s="1228"/>
      <c r="J44" s="1228"/>
      <c r="K44" s="1228"/>
      <c r="L44" s="1228"/>
      <c r="M44" s="1228"/>
      <c r="N44" s="1228"/>
      <c r="O44" s="1228"/>
      <c r="P44" s="1228"/>
      <c r="Q44" s="1228"/>
      <c r="R44" s="1228"/>
      <c r="S44" s="1228"/>
    </row>
    <row r="45" spans="1:19" ht="17.25">
      <c r="A45" s="127"/>
      <c r="B45" s="1228"/>
      <c r="C45" s="1228"/>
      <c r="D45" s="1228"/>
      <c r="E45" s="1228"/>
      <c r="F45" s="1228"/>
      <c r="G45" s="1228"/>
      <c r="H45" s="1228"/>
      <c r="I45" s="1228"/>
      <c r="J45" s="1228"/>
      <c r="K45" s="1228"/>
      <c r="L45" s="1228"/>
      <c r="M45" s="1228"/>
      <c r="N45" s="1228"/>
      <c r="O45" s="1228"/>
      <c r="P45" s="1228"/>
      <c r="Q45" s="1228"/>
      <c r="R45" s="1228"/>
      <c r="S45" s="1228"/>
    </row>
    <row r="46" spans="1:19" ht="17.25">
      <c r="A46" s="127"/>
      <c r="B46" s="1228"/>
      <c r="C46" s="1228"/>
      <c r="D46" s="1228"/>
      <c r="E46" s="1228"/>
      <c r="F46" s="1228"/>
      <c r="G46" s="1228"/>
      <c r="H46" s="1228"/>
      <c r="I46" s="1228"/>
      <c r="J46" s="1228"/>
      <c r="K46" s="1228"/>
      <c r="L46" s="1228"/>
      <c r="M46" s="1228"/>
      <c r="N46" s="1228"/>
      <c r="O46" s="1228"/>
      <c r="P46" s="1228"/>
      <c r="Q46" s="1228"/>
      <c r="R46" s="1228"/>
      <c r="S46" s="1228"/>
    </row>
    <row r="47" spans="1:19" ht="17.25">
      <c r="A47" s="127"/>
      <c r="B47" s="1228"/>
      <c r="C47" s="1228"/>
      <c r="D47" s="1228"/>
      <c r="E47" s="1228"/>
      <c r="F47" s="1228"/>
      <c r="G47" s="1228"/>
      <c r="H47" s="1228"/>
      <c r="I47" s="1228"/>
      <c r="J47" s="1228"/>
      <c r="K47" s="1228"/>
      <c r="L47" s="1228"/>
      <c r="M47" s="1228"/>
      <c r="N47" s="1228"/>
      <c r="O47" s="1228"/>
      <c r="P47" s="1228"/>
      <c r="Q47" s="1228"/>
      <c r="R47" s="1228"/>
      <c r="S47" s="1228"/>
    </row>
    <row r="48" spans="1:19" ht="17.25">
      <c r="A48" s="127"/>
      <c r="B48" s="1228"/>
      <c r="C48" s="1228"/>
      <c r="D48" s="1228"/>
      <c r="E48" s="1228"/>
      <c r="F48" s="1228"/>
      <c r="G48" s="1228"/>
      <c r="H48" s="1228"/>
      <c r="I48" s="1228"/>
      <c r="J48" s="1228"/>
      <c r="K48" s="1228"/>
      <c r="L48" s="1228"/>
      <c r="M48" s="1228"/>
      <c r="N48" s="1228"/>
      <c r="O48" s="1228"/>
      <c r="P48" s="1228"/>
      <c r="Q48" s="1228"/>
      <c r="R48" s="1228"/>
      <c r="S48" s="1228"/>
    </row>
    <row r="49" spans="1:19" ht="17.25">
      <c r="A49" s="127"/>
      <c r="B49" s="1229"/>
      <c r="C49" s="1229"/>
      <c r="D49" s="1229"/>
      <c r="E49" s="1229"/>
      <c r="F49" s="1229"/>
      <c r="G49" s="1229"/>
      <c r="H49" s="1229"/>
      <c r="I49" s="1229"/>
      <c r="J49" s="1229"/>
      <c r="K49" s="1229"/>
      <c r="L49" s="1229"/>
      <c r="M49" s="1229"/>
      <c r="N49" s="1229"/>
      <c r="O49" s="1229"/>
      <c r="P49" s="1229"/>
      <c r="Q49" s="1229"/>
      <c r="R49" s="1229"/>
      <c r="S49" s="1229"/>
    </row>
    <row r="50" spans="1:19">
      <c r="A50" s="302" t="s">
        <v>627</v>
      </c>
      <c r="B50" s="302"/>
      <c r="C50" s="127"/>
      <c r="D50" s="127"/>
      <c r="E50" s="127"/>
      <c r="F50" s="127"/>
      <c r="G50" s="127"/>
      <c r="H50" s="127"/>
      <c r="I50" s="127"/>
      <c r="J50" s="127"/>
      <c r="K50" s="127"/>
      <c r="L50" s="127"/>
      <c r="M50" s="127"/>
      <c r="N50" s="127"/>
      <c r="O50" s="127"/>
      <c r="P50" s="127"/>
      <c r="Q50" s="127"/>
      <c r="R50" s="127"/>
      <c r="S50" s="127"/>
    </row>
    <row r="51" spans="1:19">
      <c r="A51" s="127"/>
      <c r="B51" s="127"/>
      <c r="C51" s="127"/>
      <c r="D51" s="127"/>
      <c r="E51" s="127"/>
      <c r="F51" s="127"/>
      <c r="G51" s="127"/>
      <c r="H51" s="127"/>
      <c r="I51" s="127"/>
      <c r="J51" s="127"/>
      <c r="K51" s="127"/>
      <c r="L51" s="127"/>
      <c r="M51" s="127"/>
      <c r="N51" s="127"/>
      <c r="O51" s="127"/>
      <c r="P51" s="127"/>
      <c r="Q51" s="127"/>
      <c r="R51" s="127"/>
      <c r="S51" s="127"/>
    </row>
    <row r="52" spans="1:19" ht="17.25">
      <c r="A52" s="125"/>
      <c r="B52" s="125"/>
      <c r="C52" s="125"/>
      <c r="D52" s="125"/>
      <c r="E52" s="125"/>
      <c r="F52" s="125"/>
      <c r="G52" s="125"/>
      <c r="H52" s="125"/>
      <c r="I52" s="125"/>
      <c r="J52" s="157"/>
      <c r="K52" s="161"/>
      <c r="L52" s="163"/>
      <c r="M52" s="163"/>
      <c r="N52" s="1233">
        <f ca="1">NOW()</f>
        <v>45755.636255185185</v>
      </c>
      <c r="O52" s="1233"/>
      <c r="P52" s="1233"/>
      <c r="Q52" s="1233"/>
      <c r="R52" s="1233"/>
      <c r="S52" s="1233"/>
    </row>
    <row r="53" spans="1:19" ht="17.25">
      <c r="A53" s="125"/>
      <c r="B53" s="125"/>
      <c r="C53" s="125"/>
      <c r="D53" s="125"/>
      <c r="E53" s="125"/>
      <c r="F53" s="125"/>
      <c r="G53" s="125"/>
      <c r="H53" s="125"/>
      <c r="I53" s="125"/>
      <c r="J53" s="125"/>
      <c r="K53" s="163"/>
      <c r="L53" s="163"/>
      <c r="M53" s="163"/>
      <c r="N53" s="163"/>
      <c r="O53" s="163"/>
      <c r="P53" s="163"/>
      <c r="Q53" s="163"/>
      <c r="R53" s="125"/>
      <c r="S53" s="125"/>
    </row>
    <row r="54" spans="1:19" ht="17.25">
      <c r="A54" s="126" t="s">
        <v>488</v>
      </c>
      <c r="B54" s="126"/>
      <c r="C54" s="126"/>
      <c r="D54" s="709" t="str">
        <f>'入力表(工事・業務）'!J10</f>
        <v>北津　二郎</v>
      </c>
      <c r="E54" s="709"/>
      <c r="F54" s="709"/>
      <c r="G54" s="132"/>
      <c r="H54" s="132"/>
      <c r="I54" s="125"/>
      <c r="J54" s="125"/>
      <c r="K54" s="125"/>
      <c r="L54" s="125"/>
      <c r="M54" s="125"/>
      <c r="N54" s="125"/>
      <c r="O54" s="125"/>
      <c r="P54" s="125"/>
      <c r="Q54" s="125"/>
      <c r="R54" s="125"/>
      <c r="S54" s="125"/>
    </row>
    <row r="55" spans="1:19" ht="17.25">
      <c r="A55" s="126"/>
      <c r="B55" s="126"/>
      <c r="C55" s="126"/>
      <c r="D55" s="709"/>
      <c r="E55" s="709"/>
      <c r="F55" s="709"/>
      <c r="G55" s="326" t="s">
        <v>628</v>
      </c>
      <c r="H55" s="132"/>
      <c r="I55" s="125"/>
      <c r="J55" s="125"/>
      <c r="K55" s="125"/>
      <c r="L55" s="125"/>
      <c r="M55" s="125"/>
      <c r="N55" s="125"/>
      <c r="O55" s="125"/>
      <c r="P55" s="125"/>
      <c r="Q55" s="125"/>
      <c r="R55" s="125"/>
      <c r="S55" s="125"/>
    </row>
    <row r="56" spans="1:19" ht="17.25">
      <c r="A56" s="132"/>
      <c r="B56" s="132"/>
      <c r="C56" s="132"/>
      <c r="D56" s="132"/>
      <c r="E56" s="132"/>
      <c r="F56" s="132"/>
      <c r="G56" s="132"/>
      <c r="H56" s="132"/>
      <c r="I56" s="125"/>
      <c r="J56" s="125"/>
      <c r="K56" s="125"/>
      <c r="L56" s="125"/>
      <c r="M56" s="125"/>
      <c r="N56" s="125"/>
      <c r="O56" s="125"/>
      <c r="P56" s="125"/>
      <c r="Q56" s="125"/>
      <c r="R56" s="125"/>
      <c r="S56" s="125"/>
    </row>
    <row r="57" spans="1:19" ht="17.25">
      <c r="A57" s="125"/>
      <c r="B57" s="125"/>
      <c r="C57" s="125"/>
      <c r="D57" s="125"/>
      <c r="E57" s="125"/>
      <c r="F57" s="125"/>
      <c r="G57" s="125"/>
      <c r="H57" s="125"/>
      <c r="I57" s="125"/>
      <c r="J57" s="125"/>
      <c r="K57" s="125"/>
      <c r="L57" s="125"/>
      <c r="M57" s="125"/>
      <c r="N57" s="159"/>
      <c r="O57" s="132"/>
      <c r="P57" s="132"/>
      <c r="Q57" s="125"/>
      <c r="R57" s="125"/>
      <c r="S57" s="125"/>
    </row>
    <row r="58" spans="1:19" ht="17.25">
      <c r="A58" s="125"/>
      <c r="B58" s="125"/>
      <c r="C58" s="125"/>
      <c r="D58" s="125"/>
      <c r="E58" s="125"/>
      <c r="F58" s="125"/>
      <c r="G58" s="125"/>
      <c r="H58" s="125"/>
      <c r="I58" s="132"/>
      <c r="J58" s="127"/>
      <c r="K58" s="709" t="s">
        <v>227</v>
      </c>
      <c r="L58" s="709"/>
      <c r="M58" s="709"/>
      <c r="N58" s="1234" t="str">
        <f>'入力表(工事・業務）'!J6</f>
        <v>魚津　一郎</v>
      </c>
      <c r="O58" s="1234"/>
      <c r="P58" s="1234"/>
      <c r="Q58" s="1234"/>
      <c r="R58" s="1235" t="s">
        <v>246</v>
      </c>
      <c r="S58" s="125"/>
    </row>
    <row r="59" spans="1:19" ht="17.25">
      <c r="A59" s="125"/>
      <c r="B59" s="125"/>
      <c r="C59" s="125"/>
      <c r="D59" s="125"/>
      <c r="E59" s="125"/>
      <c r="F59" s="125"/>
      <c r="G59" s="125"/>
      <c r="H59" s="125"/>
      <c r="I59" s="709"/>
      <c r="J59" s="709"/>
      <c r="K59" s="709"/>
      <c r="L59" s="709"/>
      <c r="M59" s="1232"/>
      <c r="N59" s="1232"/>
      <c r="O59" s="1232"/>
      <c r="P59" s="1232"/>
      <c r="Q59" s="1232"/>
      <c r="R59" s="1235"/>
      <c r="S59" s="125"/>
    </row>
    <row r="60" spans="1:19" ht="17.25">
      <c r="A60" s="125"/>
      <c r="B60" s="125"/>
      <c r="C60" s="125"/>
      <c r="D60" s="125"/>
      <c r="E60" s="125"/>
      <c r="F60" s="125"/>
      <c r="G60" s="125"/>
      <c r="H60" s="125"/>
      <c r="I60" s="983"/>
      <c r="J60" s="983"/>
      <c r="K60" s="983"/>
      <c r="L60" s="983"/>
      <c r="M60" s="1231"/>
      <c r="N60" s="1231"/>
      <c r="O60" s="1231"/>
      <c r="P60" s="1231"/>
      <c r="Q60" s="1231"/>
      <c r="R60" s="1236"/>
      <c r="S60" s="125"/>
    </row>
    <row r="61" spans="1:19" ht="17.25">
      <c r="A61" s="125"/>
      <c r="B61" s="125"/>
      <c r="C61" s="125"/>
      <c r="D61" s="125"/>
      <c r="E61" s="125"/>
      <c r="F61" s="125"/>
      <c r="G61" s="125"/>
      <c r="H61" s="125"/>
      <c r="I61" s="159"/>
      <c r="J61" s="159"/>
      <c r="K61" s="159"/>
      <c r="L61" s="159"/>
      <c r="M61" s="125"/>
      <c r="N61" s="159"/>
      <c r="O61" s="132"/>
      <c r="P61" s="132"/>
      <c r="Q61" s="132"/>
      <c r="R61" s="125"/>
      <c r="S61" s="159"/>
    </row>
    <row r="62" spans="1:19" ht="17.25">
      <c r="A62" s="125"/>
      <c r="B62" s="125"/>
      <c r="C62" s="125"/>
      <c r="D62" s="125"/>
      <c r="E62" s="125"/>
      <c r="F62" s="125"/>
      <c r="G62" s="125"/>
      <c r="H62" s="125"/>
      <c r="I62" s="125"/>
      <c r="J62" s="159"/>
      <c r="K62" s="125"/>
      <c r="L62" s="125"/>
      <c r="M62" s="125"/>
      <c r="N62" s="159"/>
      <c r="O62" s="132"/>
      <c r="P62" s="132"/>
      <c r="Q62" s="132"/>
      <c r="R62" s="125"/>
      <c r="S62" s="125"/>
    </row>
    <row r="63" spans="1:19" ht="21">
      <c r="A63" s="980" t="s">
        <v>626</v>
      </c>
      <c r="B63" s="980"/>
      <c r="C63" s="980"/>
      <c r="D63" s="980"/>
      <c r="E63" s="980"/>
      <c r="F63" s="980"/>
      <c r="G63" s="980"/>
      <c r="H63" s="980"/>
      <c r="I63" s="980"/>
      <c r="J63" s="980"/>
      <c r="K63" s="980"/>
      <c r="L63" s="980"/>
      <c r="M63" s="980"/>
      <c r="N63" s="980"/>
      <c r="O63" s="980"/>
      <c r="P63" s="980"/>
      <c r="Q63" s="980"/>
      <c r="R63" s="980"/>
      <c r="S63" s="980"/>
    </row>
    <row r="64" spans="1:19" ht="17.25">
      <c r="A64" s="125"/>
      <c r="B64" s="125"/>
      <c r="C64" s="125"/>
      <c r="D64" s="125"/>
      <c r="E64" s="125"/>
      <c r="F64" s="125"/>
      <c r="G64" s="125"/>
      <c r="H64" s="125"/>
      <c r="I64" s="125"/>
      <c r="J64" s="125"/>
      <c r="K64" s="125"/>
      <c r="L64" s="125"/>
      <c r="M64" s="125"/>
      <c r="N64" s="125"/>
      <c r="O64" s="125"/>
      <c r="P64" s="125"/>
      <c r="Q64" s="125"/>
      <c r="R64" s="125"/>
      <c r="S64" s="125"/>
    </row>
    <row r="65" spans="1:19" ht="17.25">
      <c r="A65" s="125"/>
      <c r="B65" s="125"/>
      <c r="C65" s="125"/>
      <c r="D65" s="125"/>
      <c r="E65" s="125"/>
      <c r="F65" s="125"/>
      <c r="G65" s="125"/>
      <c r="H65" s="125"/>
      <c r="I65" s="125"/>
      <c r="J65" s="125"/>
      <c r="K65" s="125"/>
      <c r="L65" s="125"/>
      <c r="M65" s="125"/>
      <c r="N65" s="125"/>
      <c r="O65" s="125"/>
      <c r="P65" s="125"/>
      <c r="Q65" s="125"/>
      <c r="R65" s="125"/>
      <c r="S65" s="125"/>
    </row>
    <row r="66" spans="1:19" ht="17.25">
      <c r="A66" s="712" t="s">
        <v>629</v>
      </c>
      <c r="B66" s="712"/>
      <c r="C66" s="712"/>
      <c r="D66" s="712"/>
      <c r="E66" s="712"/>
      <c r="F66" s="712"/>
      <c r="G66" s="712"/>
      <c r="H66" s="712"/>
      <c r="I66" s="712"/>
      <c r="J66" s="712"/>
      <c r="K66" s="712"/>
      <c r="L66" s="712"/>
      <c r="M66" s="712"/>
      <c r="N66" s="132"/>
      <c r="O66" s="132"/>
      <c r="P66" s="125"/>
      <c r="Q66" s="125"/>
      <c r="R66" s="125"/>
      <c r="S66" s="125"/>
    </row>
    <row r="67" spans="1:19" ht="17.25">
      <c r="A67" s="132"/>
      <c r="B67" s="132"/>
      <c r="C67" s="132"/>
      <c r="D67" s="132"/>
      <c r="E67" s="132"/>
      <c r="F67" s="132"/>
      <c r="G67" s="132"/>
      <c r="H67" s="132"/>
      <c r="I67" s="132"/>
      <c r="J67" s="132"/>
      <c r="K67" s="132"/>
      <c r="L67" s="132"/>
      <c r="M67" s="132"/>
      <c r="N67" s="132"/>
      <c r="O67" s="132"/>
      <c r="P67" s="125"/>
      <c r="Q67" s="125"/>
      <c r="R67" s="125"/>
      <c r="S67" s="125"/>
    </row>
    <row r="68" spans="1:19" ht="17.25">
      <c r="A68" s="132"/>
      <c r="B68" s="132"/>
      <c r="C68" s="132"/>
      <c r="D68" s="132"/>
      <c r="E68" s="132"/>
      <c r="F68" s="132"/>
      <c r="G68" s="132"/>
      <c r="H68" s="132"/>
      <c r="I68" s="132"/>
      <c r="J68" s="132"/>
      <c r="K68" s="132"/>
      <c r="L68" s="132"/>
      <c r="M68" s="132"/>
      <c r="N68" s="132"/>
      <c r="O68" s="132"/>
      <c r="P68" s="125"/>
      <c r="Q68" s="125"/>
      <c r="R68" s="125"/>
      <c r="S68" s="125"/>
    </row>
    <row r="69" spans="1:19" ht="9" customHeight="1">
      <c r="A69" s="132"/>
      <c r="B69" s="132"/>
      <c r="C69" s="132"/>
      <c r="D69" s="132"/>
      <c r="E69" s="132"/>
      <c r="F69" s="132"/>
      <c r="G69" s="132"/>
      <c r="H69" s="132"/>
      <c r="I69" s="132"/>
      <c r="J69" s="132"/>
      <c r="K69" s="132"/>
      <c r="L69" s="132"/>
      <c r="M69" s="132"/>
      <c r="N69" s="132"/>
      <c r="O69" s="132"/>
      <c r="P69" s="125"/>
      <c r="Q69" s="125"/>
      <c r="R69" s="125"/>
      <c r="S69" s="125"/>
    </row>
    <row r="70" spans="1:19" ht="17.25">
      <c r="A70" s="125"/>
      <c r="B70" s="125"/>
      <c r="C70" s="125"/>
      <c r="D70" s="125"/>
      <c r="E70" s="125"/>
      <c r="F70" s="125"/>
      <c r="G70" s="148"/>
      <c r="H70" s="148"/>
      <c r="I70" s="148"/>
      <c r="J70" s="148" t="s">
        <v>200</v>
      </c>
      <c r="K70" s="148"/>
      <c r="L70" s="132"/>
      <c r="M70" s="132"/>
      <c r="N70" s="125"/>
      <c r="O70" s="125"/>
      <c r="P70" s="125"/>
      <c r="Q70" s="125"/>
      <c r="R70" s="125"/>
      <c r="S70" s="125"/>
    </row>
    <row r="71" spans="1:19" ht="17.25">
      <c r="A71" s="125"/>
      <c r="B71" s="125"/>
      <c r="C71" s="125"/>
      <c r="D71" s="125"/>
      <c r="E71" s="125"/>
      <c r="F71" s="148"/>
      <c r="G71" s="148"/>
      <c r="H71" s="148"/>
      <c r="I71" s="148"/>
      <c r="J71" s="148"/>
      <c r="K71" s="148"/>
      <c r="L71" s="125"/>
      <c r="M71" s="125"/>
      <c r="N71" s="125"/>
      <c r="O71" s="125"/>
      <c r="P71" s="125"/>
      <c r="Q71" s="125"/>
      <c r="R71" s="125"/>
      <c r="S71" s="125"/>
    </row>
    <row r="72" spans="1:19" ht="17.25">
      <c r="A72" s="125"/>
      <c r="B72" s="125"/>
      <c r="C72" s="125"/>
      <c r="D72" s="125"/>
      <c r="E72" s="125"/>
      <c r="F72" s="148"/>
      <c r="G72" s="148"/>
      <c r="H72" s="148"/>
      <c r="I72" s="148"/>
      <c r="J72" s="148"/>
      <c r="K72" s="148"/>
      <c r="L72" s="125"/>
      <c r="M72" s="125"/>
      <c r="N72" s="125"/>
      <c r="O72" s="125"/>
      <c r="P72" s="125"/>
      <c r="Q72" s="125"/>
      <c r="R72" s="125"/>
      <c r="S72" s="125"/>
    </row>
    <row r="73" spans="1:19" ht="17.25">
      <c r="A73" s="125"/>
      <c r="B73" s="125"/>
      <c r="C73" s="125"/>
      <c r="D73" s="125"/>
      <c r="E73" s="125"/>
      <c r="F73" s="125"/>
      <c r="G73" s="171" t="str">
        <f>'入力表(工事・業務）'!E6</f>
        <v>魚津市庁舎整備事業</v>
      </c>
      <c r="H73" s="171"/>
      <c r="I73" s="171"/>
      <c r="J73" s="171"/>
      <c r="K73" s="171"/>
      <c r="L73" s="171"/>
      <c r="M73" s="171"/>
      <c r="N73" s="171"/>
      <c r="O73" s="171"/>
      <c r="P73" s="125"/>
      <c r="Q73" s="125"/>
      <c r="R73" s="125"/>
      <c r="S73" s="125"/>
    </row>
    <row r="74" spans="1:19" ht="17.25">
      <c r="A74" s="125">
        <v>1</v>
      </c>
      <c r="B74" s="703"/>
      <c r="C74" s="712" t="s">
        <v>526</v>
      </c>
      <c r="D74" s="712"/>
      <c r="E74" s="712"/>
      <c r="F74" s="125"/>
      <c r="G74" s="171" t="str">
        <f>'入力表(工事・業務）'!E7</f>
        <v>○○○○○○○○工事</v>
      </c>
      <c r="H74" s="171"/>
      <c r="I74" s="171"/>
      <c r="J74" s="171"/>
      <c r="K74" s="171"/>
      <c r="L74" s="171"/>
      <c r="M74" s="171"/>
      <c r="N74" s="171"/>
      <c r="O74" s="171"/>
      <c r="P74" s="125"/>
      <c r="Q74" s="125"/>
      <c r="R74" s="125"/>
      <c r="S74" s="125"/>
    </row>
    <row r="75" spans="1:19" ht="17.25">
      <c r="A75" s="125"/>
      <c r="B75" s="125"/>
      <c r="C75" s="703"/>
      <c r="D75" s="703"/>
      <c r="E75" s="703"/>
      <c r="F75" s="125"/>
      <c r="G75" s="125"/>
      <c r="H75" s="125"/>
      <c r="I75" s="125"/>
      <c r="J75" s="125"/>
      <c r="K75" s="125"/>
      <c r="L75" s="125"/>
      <c r="M75" s="125"/>
      <c r="N75" s="125"/>
      <c r="O75" s="125"/>
      <c r="P75" s="125"/>
      <c r="Q75" s="125"/>
      <c r="R75" s="125"/>
      <c r="S75" s="125"/>
    </row>
    <row r="76" spans="1:19" ht="17.25">
      <c r="A76" s="125">
        <v>2</v>
      </c>
      <c r="B76" s="125"/>
      <c r="C76" s="712" t="s">
        <v>505</v>
      </c>
      <c r="D76" s="712"/>
      <c r="E76" s="712"/>
      <c r="F76" s="125"/>
      <c r="G76" s="125" t="s">
        <v>201</v>
      </c>
      <c r="H76" s="126" t="str">
        <f>'入力表(工事・業務）'!E8</f>
        <v>○○○○○</v>
      </c>
      <c r="I76" s="126"/>
      <c r="J76" s="126"/>
      <c r="K76" s="126"/>
      <c r="L76" s="126"/>
      <c r="M76" s="126"/>
      <c r="N76" s="125" t="s">
        <v>202</v>
      </c>
      <c r="O76" s="125"/>
      <c r="P76" s="125"/>
      <c r="Q76" s="125"/>
      <c r="R76" s="125"/>
      <c r="S76" s="125"/>
    </row>
    <row r="77" spans="1:19" ht="17.25">
      <c r="A77" s="125"/>
      <c r="B77" s="125"/>
      <c r="C77" s="703"/>
      <c r="D77" s="703"/>
      <c r="E77" s="703"/>
      <c r="F77" s="1230"/>
      <c r="G77" s="171"/>
      <c r="H77" s="171"/>
      <c r="I77" s="171"/>
      <c r="J77" s="171"/>
      <c r="K77" s="171"/>
      <c r="L77" s="171"/>
      <c r="M77" s="171"/>
      <c r="N77" s="171"/>
      <c r="O77" s="171"/>
      <c r="P77" s="125"/>
      <c r="Q77" s="125"/>
      <c r="R77" s="125"/>
      <c r="S77" s="125"/>
    </row>
    <row r="78" spans="1:19" ht="19.5" customHeight="1">
      <c r="A78" s="125"/>
      <c r="B78" s="1226" t="s">
        <v>630</v>
      </c>
      <c r="C78" s="1226"/>
      <c r="D78" s="1226"/>
      <c r="E78" s="1226"/>
      <c r="F78" s="1226"/>
      <c r="G78" s="1226"/>
      <c r="H78" s="1226"/>
      <c r="I78" s="1226"/>
      <c r="J78" s="1226"/>
      <c r="K78" s="1226"/>
      <c r="L78" s="1226"/>
      <c r="M78" s="1226"/>
      <c r="N78" s="1226"/>
      <c r="O78" s="1226"/>
      <c r="P78" s="1226"/>
      <c r="Q78" s="1226"/>
      <c r="R78" s="1226"/>
      <c r="S78" s="1226"/>
    </row>
    <row r="79" spans="1:19" ht="18" customHeight="1">
      <c r="A79" s="125"/>
      <c r="B79" s="1226"/>
      <c r="C79" s="1226"/>
      <c r="D79" s="1226"/>
      <c r="E79" s="1226"/>
      <c r="F79" s="1226"/>
      <c r="G79" s="1226"/>
      <c r="H79" s="1226"/>
      <c r="I79" s="1226"/>
      <c r="J79" s="1226"/>
      <c r="K79" s="1226"/>
      <c r="L79" s="1226"/>
      <c r="M79" s="1226"/>
      <c r="N79" s="1226"/>
      <c r="O79" s="1226"/>
      <c r="P79" s="1226"/>
      <c r="Q79" s="1226"/>
      <c r="R79" s="1226"/>
      <c r="S79" s="1226"/>
    </row>
    <row r="80" spans="1:19" ht="20.25" customHeight="1">
      <c r="A80" s="125"/>
      <c r="B80" s="1227"/>
      <c r="C80" s="1227"/>
      <c r="D80" s="1227"/>
      <c r="E80" s="1227"/>
      <c r="F80" s="1227"/>
      <c r="G80" s="1227"/>
      <c r="H80" s="1227"/>
      <c r="I80" s="1227"/>
      <c r="J80" s="1227"/>
      <c r="K80" s="1227"/>
      <c r="L80" s="1227"/>
      <c r="M80" s="1227"/>
      <c r="N80" s="1227"/>
      <c r="O80" s="1227"/>
      <c r="P80" s="1227"/>
      <c r="Q80" s="1227"/>
      <c r="R80" s="1227"/>
      <c r="S80" s="1227"/>
    </row>
    <row r="81" spans="1:19" ht="18.75" customHeight="1">
      <c r="A81" s="125"/>
      <c r="B81" s="1228"/>
      <c r="C81" s="1228"/>
      <c r="D81" s="1228"/>
      <c r="E81" s="1228"/>
      <c r="F81" s="1228"/>
      <c r="G81" s="1228"/>
      <c r="H81" s="1228"/>
      <c r="I81" s="1228"/>
      <c r="J81" s="1228"/>
      <c r="K81" s="1228"/>
      <c r="L81" s="1228"/>
      <c r="M81" s="1228"/>
      <c r="N81" s="1228"/>
      <c r="O81" s="1228"/>
      <c r="P81" s="1228"/>
      <c r="Q81" s="1228"/>
      <c r="R81" s="1228"/>
      <c r="S81" s="1228"/>
    </row>
    <row r="82" spans="1:19" ht="18.75" customHeight="1">
      <c r="A82" s="125"/>
      <c r="B82" s="1228"/>
      <c r="C82" s="1228"/>
      <c r="D82" s="1228"/>
      <c r="E82" s="1228"/>
      <c r="F82" s="1228"/>
      <c r="G82" s="1228"/>
      <c r="H82" s="1228"/>
      <c r="I82" s="1228"/>
      <c r="J82" s="1228"/>
      <c r="K82" s="1228"/>
      <c r="L82" s="1228"/>
      <c r="M82" s="1228"/>
      <c r="N82" s="1228"/>
      <c r="O82" s="1228"/>
      <c r="P82" s="1228"/>
      <c r="Q82" s="1228"/>
      <c r="R82" s="1228"/>
      <c r="S82" s="1228"/>
    </row>
    <row r="83" spans="1:19" ht="18.75" customHeight="1">
      <c r="A83" s="125"/>
      <c r="B83" s="1228"/>
      <c r="C83" s="1228"/>
      <c r="D83" s="1228"/>
      <c r="E83" s="1228"/>
      <c r="F83" s="1228"/>
      <c r="G83" s="1228"/>
      <c r="H83" s="1228"/>
      <c r="I83" s="1228"/>
      <c r="J83" s="1228"/>
      <c r="K83" s="1228"/>
      <c r="L83" s="1228"/>
      <c r="M83" s="1228"/>
      <c r="N83" s="1228"/>
      <c r="O83" s="1228"/>
      <c r="P83" s="1228"/>
      <c r="Q83" s="1228"/>
      <c r="R83" s="1228"/>
      <c r="S83" s="1228"/>
    </row>
    <row r="84" spans="1:19" ht="18.75" customHeight="1">
      <c r="A84" s="125"/>
      <c r="B84" s="1228"/>
      <c r="C84" s="1228"/>
      <c r="D84" s="1228"/>
      <c r="E84" s="1228"/>
      <c r="F84" s="1228"/>
      <c r="G84" s="1228"/>
      <c r="H84" s="1228"/>
      <c r="I84" s="1228"/>
      <c r="J84" s="1228"/>
      <c r="K84" s="1228"/>
      <c r="L84" s="1228"/>
      <c r="M84" s="1228"/>
      <c r="N84" s="1228"/>
      <c r="O84" s="1228"/>
      <c r="P84" s="1228"/>
      <c r="Q84" s="1228"/>
      <c r="R84" s="1228"/>
      <c r="S84" s="1228"/>
    </row>
    <row r="85" spans="1:19" ht="18.75" customHeight="1">
      <c r="A85" s="125"/>
      <c r="B85" s="1228"/>
      <c r="C85" s="1228"/>
      <c r="D85" s="1228"/>
      <c r="E85" s="1228"/>
      <c r="F85" s="1228"/>
      <c r="G85" s="1228"/>
      <c r="H85" s="1228"/>
      <c r="I85" s="1228"/>
      <c r="J85" s="1228"/>
      <c r="K85" s="1228"/>
      <c r="L85" s="1228"/>
      <c r="M85" s="1228"/>
      <c r="N85" s="1228"/>
      <c r="O85" s="1228"/>
      <c r="P85" s="1228"/>
      <c r="Q85" s="1228"/>
      <c r="R85" s="1228"/>
      <c r="S85" s="1228"/>
    </row>
    <row r="86" spans="1:19" ht="21.75" customHeight="1">
      <c r="A86" s="125"/>
      <c r="B86" s="1228"/>
      <c r="C86" s="1228"/>
      <c r="D86" s="1228"/>
      <c r="E86" s="1228"/>
      <c r="F86" s="1228"/>
      <c r="G86" s="1228"/>
      <c r="H86" s="1228"/>
      <c r="I86" s="1228"/>
      <c r="J86" s="1228"/>
      <c r="K86" s="1228"/>
      <c r="L86" s="1228"/>
      <c r="M86" s="1228"/>
      <c r="N86" s="1228"/>
      <c r="O86" s="1228"/>
      <c r="P86" s="1228"/>
      <c r="Q86" s="1228"/>
      <c r="R86" s="1228"/>
      <c r="S86" s="1228"/>
    </row>
    <row r="87" spans="1:19" ht="16.5" customHeight="1">
      <c r="A87" s="125"/>
      <c r="B87" s="1228"/>
      <c r="C87" s="1228"/>
      <c r="D87" s="1228"/>
      <c r="E87" s="1228"/>
      <c r="F87" s="1228"/>
      <c r="G87" s="1228"/>
      <c r="H87" s="1228"/>
      <c r="I87" s="1228"/>
      <c r="J87" s="1228"/>
      <c r="K87" s="1228"/>
      <c r="L87" s="1228"/>
      <c r="M87" s="1228"/>
      <c r="N87" s="1228"/>
      <c r="O87" s="1228"/>
      <c r="P87" s="1228"/>
      <c r="Q87" s="1228"/>
      <c r="R87" s="1228"/>
      <c r="S87" s="1228"/>
    </row>
    <row r="88" spans="1:19" ht="21" customHeight="1">
      <c r="A88" s="125"/>
      <c r="B88" s="1228"/>
      <c r="C88" s="1228"/>
      <c r="D88" s="1228"/>
      <c r="E88" s="1228"/>
      <c r="F88" s="1228"/>
      <c r="G88" s="1228"/>
      <c r="H88" s="1228"/>
      <c r="I88" s="1228"/>
      <c r="J88" s="1228"/>
      <c r="K88" s="1228"/>
      <c r="L88" s="1228"/>
      <c r="M88" s="1228"/>
      <c r="N88" s="1228"/>
      <c r="O88" s="1228"/>
      <c r="P88" s="1228"/>
      <c r="Q88" s="1228"/>
      <c r="R88" s="1228"/>
      <c r="S88" s="1228"/>
    </row>
    <row r="89" spans="1:19" ht="17.25">
      <c r="A89" s="125"/>
      <c r="B89" s="1228"/>
      <c r="C89" s="1228"/>
      <c r="D89" s="1228"/>
      <c r="E89" s="1228"/>
      <c r="F89" s="1228"/>
      <c r="G89" s="1228"/>
      <c r="H89" s="1228"/>
      <c r="I89" s="1228"/>
      <c r="J89" s="1228"/>
      <c r="K89" s="1228"/>
      <c r="L89" s="1228"/>
      <c r="M89" s="1228"/>
      <c r="N89" s="1228"/>
      <c r="O89" s="1228"/>
      <c r="P89" s="1228"/>
      <c r="Q89" s="1228"/>
      <c r="R89" s="1228"/>
      <c r="S89" s="1228"/>
    </row>
    <row r="90" spans="1:19" ht="17.25">
      <c r="A90" s="125"/>
      <c r="B90" s="1228"/>
      <c r="C90" s="1228"/>
      <c r="D90" s="1228"/>
      <c r="E90" s="1228"/>
      <c r="F90" s="1228"/>
      <c r="G90" s="1228"/>
      <c r="H90" s="1228"/>
      <c r="I90" s="1228"/>
      <c r="J90" s="1228"/>
      <c r="K90" s="1228"/>
      <c r="L90" s="1228"/>
      <c r="M90" s="1228"/>
      <c r="N90" s="1228"/>
      <c r="O90" s="1228"/>
      <c r="P90" s="1228"/>
      <c r="Q90" s="1228"/>
      <c r="R90" s="1228"/>
      <c r="S90" s="1228"/>
    </row>
    <row r="91" spans="1:19" ht="17.25">
      <c r="A91" s="125"/>
      <c r="B91" s="1228"/>
      <c r="C91" s="1228"/>
      <c r="D91" s="1228"/>
      <c r="E91" s="1228"/>
      <c r="F91" s="1228"/>
      <c r="G91" s="1228"/>
      <c r="H91" s="1228"/>
      <c r="I91" s="1228"/>
      <c r="J91" s="1228"/>
      <c r="K91" s="1228"/>
      <c r="L91" s="1228"/>
      <c r="M91" s="1228"/>
      <c r="N91" s="1228"/>
      <c r="O91" s="1228"/>
      <c r="P91" s="1228"/>
      <c r="Q91" s="1228"/>
      <c r="R91" s="1228"/>
      <c r="S91" s="1228"/>
    </row>
    <row r="92" spans="1:19" ht="17.25">
      <c r="A92" s="127"/>
      <c r="B92" s="1228"/>
      <c r="C92" s="1228"/>
      <c r="D92" s="1228"/>
      <c r="E92" s="1228"/>
      <c r="F92" s="1228"/>
      <c r="G92" s="1228"/>
      <c r="H92" s="1228"/>
      <c r="I92" s="1228"/>
      <c r="J92" s="1228"/>
      <c r="K92" s="1228"/>
      <c r="L92" s="1228"/>
      <c r="M92" s="1228"/>
      <c r="N92" s="1228"/>
      <c r="O92" s="1228"/>
      <c r="P92" s="1228"/>
      <c r="Q92" s="1228"/>
      <c r="R92" s="1228"/>
      <c r="S92" s="1228"/>
    </row>
    <row r="93" spans="1:19" ht="17.25">
      <c r="A93" s="127"/>
      <c r="B93" s="1228"/>
      <c r="C93" s="1228"/>
      <c r="D93" s="1228"/>
      <c r="E93" s="1228"/>
      <c r="F93" s="1228"/>
      <c r="G93" s="1228"/>
      <c r="H93" s="1228"/>
      <c r="I93" s="1228"/>
      <c r="J93" s="1228"/>
      <c r="K93" s="1228"/>
      <c r="L93" s="1228"/>
      <c r="M93" s="1228"/>
      <c r="N93" s="1228"/>
      <c r="O93" s="1228"/>
      <c r="P93" s="1228"/>
      <c r="Q93" s="1228"/>
      <c r="R93" s="1228"/>
      <c r="S93" s="1228"/>
    </row>
    <row r="94" spans="1:19" ht="17.25">
      <c r="A94" s="127"/>
      <c r="B94" s="1228"/>
      <c r="C94" s="1228"/>
      <c r="D94" s="1228"/>
      <c r="E94" s="1228"/>
      <c r="F94" s="1228"/>
      <c r="G94" s="1228"/>
      <c r="H94" s="1228"/>
      <c r="I94" s="1228"/>
      <c r="J94" s="1228"/>
      <c r="K94" s="1228"/>
      <c r="L94" s="1228"/>
      <c r="M94" s="1228"/>
      <c r="N94" s="1228"/>
      <c r="O94" s="1228"/>
      <c r="P94" s="1228"/>
      <c r="Q94" s="1228"/>
      <c r="R94" s="1228"/>
      <c r="S94" s="1228"/>
    </row>
    <row r="95" spans="1:19" ht="17.25">
      <c r="A95" s="127"/>
      <c r="B95" s="1228"/>
      <c r="C95" s="1228"/>
      <c r="D95" s="1228"/>
      <c r="E95" s="1228"/>
      <c r="F95" s="1228"/>
      <c r="G95" s="1228"/>
      <c r="H95" s="1228"/>
      <c r="I95" s="1228"/>
      <c r="J95" s="1228"/>
      <c r="K95" s="1228"/>
      <c r="L95" s="1228"/>
      <c r="M95" s="1228"/>
      <c r="N95" s="1228"/>
      <c r="O95" s="1228"/>
      <c r="P95" s="1228"/>
      <c r="Q95" s="1228"/>
      <c r="R95" s="1228"/>
      <c r="S95" s="1228"/>
    </row>
    <row r="96" spans="1:19" ht="17.25">
      <c r="A96" s="127"/>
      <c r="B96" s="1228"/>
      <c r="C96" s="1228"/>
      <c r="D96" s="1228"/>
      <c r="E96" s="1228"/>
      <c r="F96" s="1228"/>
      <c r="G96" s="1228"/>
      <c r="H96" s="1228"/>
      <c r="I96" s="1228"/>
      <c r="J96" s="1228"/>
      <c r="K96" s="1228"/>
      <c r="L96" s="1228"/>
      <c r="M96" s="1228"/>
      <c r="N96" s="1228"/>
      <c r="O96" s="1228"/>
      <c r="P96" s="1228"/>
      <c r="Q96" s="1228"/>
      <c r="R96" s="1228"/>
      <c r="S96" s="1228"/>
    </row>
    <row r="97" spans="1:19" ht="17.25">
      <c r="A97" s="127"/>
      <c r="B97" s="1229"/>
      <c r="C97" s="1229"/>
      <c r="D97" s="1229"/>
      <c r="E97" s="1229"/>
      <c r="F97" s="1229"/>
      <c r="G97" s="1229"/>
      <c r="H97" s="1229"/>
      <c r="I97" s="1229"/>
      <c r="J97" s="1229"/>
      <c r="K97" s="1229"/>
      <c r="L97" s="1229"/>
      <c r="M97" s="1229"/>
      <c r="N97" s="1229"/>
      <c r="O97" s="1229"/>
      <c r="P97" s="1229"/>
      <c r="Q97" s="1229"/>
      <c r="R97" s="1229"/>
      <c r="S97" s="1229"/>
    </row>
  </sheetData>
  <mergeCells count="70">
    <mergeCell ref="N3:S3"/>
    <mergeCell ref="K9:M9"/>
    <mergeCell ref="N9:Q9"/>
    <mergeCell ref="I10:L10"/>
    <mergeCell ref="I11:L11"/>
    <mergeCell ref="M11:Q11"/>
    <mergeCell ref="A14:S14"/>
    <mergeCell ref="B17:O17"/>
    <mergeCell ref="G25:O25"/>
    <mergeCell ref="C26:E26"/>
    <mergeCell ref="G26:O26"/>
    <mergeCell ref="C28:E28"/>
    <mergeCell ref="H28:M28"/>
    <mergeCell ref="G29:O29"/>
    <mergeCell ref="B32:S32"/>
    <mergeCell ref="B33:S33"/>
    <mergeCell ref="B34:S34"/>
    <mergeCell ref="B35:S35"/>
    <mergeCell ref="B36:S36"/>
    <mergeCell ref="B37:S37"/>
    <mergeCell ref="B38:S38"/>
    <mergeCell ref="B39:S39"/>
    <mergeCell ref="B40:S40"/>
    <mergeCell ref="B41:S41"/>
    <mergeCell ref="B42:S42"/>
    <mergeCell ref="B43:S43"/>
    <mergeCell ref="B44:S44"/>
    <mergeCell ref="B45:S45"/>
    <mergeCell ref="B46:S46"/>
    <mergeCell ref="B47:S47"/>
    <mergeCell ref="B48:S48"/>
    <mergeCell ref="B49:S49"/>
    <mergeCell ref="N52:S52"/>
    <mergeCell ref="K58:M58"/>
    <mergeCell ref="N58:Q58"/>
    <mergeCell ref="I59:L59"/>
    <mergeCell ref="I60:L60"/>
    <mergeCell ref="M60:Q60"/>
    <mergeCell ref="A63:S63"/>
    <mergeCell ref="A66:M66"/>
    <mergeCell ref="G73:O73"/>
    <mergeCell ref="C74:E74"/>
    <mergeCell ref="G74:O74"/>
    <mergeCell ref="C76:E76"/>
    <mergeCell ref="H76:M76"/>
    <mergeCell ref="G77:O77"/>
    <mergeCell ref="B80:S80"/>
    <mergeCell ref="B81:S81"/>
    <mergeCell ref="B82:S82"/>
    <mergeCell ref="B83:S83"/>
    <mergeCell ref="B84:S84"/>
    <mergeCell ref="B85:S85"/>
    <mergeCell ref="B86:S86"/>
    <mergeCell ref="B87:S87"/>
    <mergeCell ref="B88:S88"/>
    <mergeCell ref="B89:S89"/>
    <mergeCell ref="B90:S90"/>
    <mergeCell ref="B91:S91"/>
    <mergeCell ref="B92:S92"/>
    <mergeCell ref="B93:S93"/>
    <mergeCell ref="B94:S94"/>
    <mergeCell ref="B95:S95"/>
    <mergeCell ref="B96:S96"/>
    <mergeCell ref="B97:S97"/>
    <mergeCell ref="A5:C6"/>
    <mergeCell ref="D5:F6"/>
    <mergeCell ref="B30:S31"/>
    <mergeCell ref="A54:C55"/>
    <mergeCell ref="D54:F55"/>
    <mergeCell ref="B78:S79"/>
  </mergeCells>
  <phoneticPr fontId="5" type="Hiragana"/>
  <hyperlinks>
    <hyperlink ref="X7" location="'入力表(工事・業務）'!A1"/>
  </hyperlinks>
  <pageMargins left="0.78749999999999998" right="0.39374999999999999" top="0.78749999999999998" bottom="0.39374999999999999" header="0.511811023622047" footer="0.511811023622047"/>
  <pageSetup paperSize="9" scale="90" fitToWidth="1" fitToHeight="1" orientation="portrait" usePrinterDefaults="1" horizontalDpi="300" verticalDpi="300" r:id="rId1"/>
  <rowBreaks count="1" manualBreakCount="1">
    <brk id="49" max="16383"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42</vt:i4>
      </vt:variant>
    </vt:vector>
  </HeadingPairs>
  <TitlesOfParts>
    <vt:vector size="42" baseType="lpstr">
      <vt:lpstr>入力注意事項</vt:lpstr>
      <vt:lpstr>入力表(工事・業務）</vt:lpstr>
      <vt:lpstr>着工届・着手届</vt:lpstr>
      <vt:lpstr xml:space="preserve">計画工事工程表 </vt:lpstr>
      <vt:lpstr>前払金</vt:lpstr>
      <vt:lpstr>中間前払金</vt:lpstr>
      <vt:lpstr>現場代理人届</vt:lpstr>
      <vt:lpstr>退職金制度届出書</vt:lpstr>
      <vt:lpstr>下請負届</vt:lpstr>
      <vt:lpstr>施工体制台帳</vt:lpstr>
      <vt:lpstr>工事作業所災害防止</vt:lpstr>
      <vt:lpstr>工事履行報告書</vt:lpstr>
      <vt:lpstr>段階確認申出書</vt:lpstr>
      <vt:lpstr>打合簿</vt:lpstr>
      <vt:lpstr>工期延長申出書</vt:lpstr>
      <vt:lpstr>出来高集計表</vt:lpstr>
      <vt:lpstr>完成届・完了届</vt:lpstr>
      <vt:lpstr>完成写真</vt:lpstr>
      <vt:lpstr>工事写真帳</vt:lpstr>
      <vt:lpstr>出来形管理図表</vt:lpstr>
      <vt:lpstr>出来形管理図(平面図・構造図)</vt:lpstr>
      <vt:lpstr>出来形管理図(2)</vt:lpstr>
      <vt:lpstr>出来形管理図(3)</vt:lpstr>
      <vt:lpstr>手直し工事完了届</vt:lpstr>
      <vt:lpstr>引渡書</vt:lpstr>
      <vt:lpstr>請負代金・委託料請求書</vt:lpstr>
      <vt:lpstr>←修正済</vt:lpstr>
      <vt:lpstr>３．材料</vt:lpstr>
      <vt:lpstr>【削除】４－１下請体制表</vt:lpstr>
      <vt:lpstr>４－２．再委託申請届</vt:lpstr>
      <vt:lpstr xml:space="preserve">５-４現場代理人変更届 </vt:lpstr>
      <vt:lpstr>５-５管理技術者変更届</vt:lpstr>
      <vt:lpstr>６変更契約工事承諾書</vt:lpstr>
      <vt:lpstr>６－３履行期間延長申出書</vt:lpstr>
      <vt:lpstr>６－５業務履行報告書</vt:lpstr>
      <vt:lpstr>１０．協議書</vt:lpstr>
      <vt:lpstr>７－３共済証紙受払簿</vt:lpstr>
      <vt:lpstr>７－４被共済者就労状況報告書</vt:lpstr>
      <vt:lpstr>９．ﾏﾆﾌｪｽﾄ集計表</vt:lpstr>
      <vt:lpstr>７－５建退共貼付状況報告</vt:lpstr>
      <vt:lpstr>８－２業務委託記録簿</vt:lpstr>
      <vt:lpstr xml:space="preserve">１１．設計図書確認請求書 </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魚津市企画総務部河崎佳三</dc:creator>
  <cp:lastModifiedBy>林    厚司</cp:lastModifiedBy>
  <cp:lastPrinted>2020-03-26T09:10:00Z</cp:lastPrinted>
  <dcterms:created xsi:type="dcterms:W3CDTF">2002-10-08T07:48:18Z</dcterms:created>
  <dcterms:modified xsi:type="dcterms:W3CDTF">2025-04-08T06:17:14Z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2025-04-08T06:17:14Z</vt:filetime>
  </property>
</Properties>
</file>