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ufj53cZ9GcYGrO1hJ7UE8frZIe+63FwDM6/4MGRpF47DwT4np9R1EL0pXihsJim3DYU9hGenO8I3J+an1oYlw==" workbookSaltValue="60/O+AJmYvYuw556aT6Kr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<sst xmlns="http://schemas.openxmlformats.org/spreadsheetml/2006/main" xmlns:r="http://schemas.openxmlformats.org/officeDocument/2006/relationships" count="114" uniqueCount="114">
  <si>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</si>
  <si>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</si>
  <si>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</si>
  <si>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</si>
  <si>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</si>
  <si>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</si>
  <si>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</si>
  <si>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</si>
  <si>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</si>
  <si>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</si>
  <si>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</si>
  <si>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</si>
  <si>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</si>
  <si>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</si>
  <si>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</si>
  <si>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</si>
  <si>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</si>
  <si>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</si>
  <si>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</si>
  <si>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</si>
  <si>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</si>
  <si>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</si>
  <si>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</si>
  <si>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</si>
  <si>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</si>
  <si>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</si>
  <si>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</si>
  <si>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</si>
  <si>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</si>
  <si>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</si>
  <si>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</si>
  <si>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</si>
  <si>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</si>
  <si>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</si>
  <si>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</si>
  <si>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</si>
  <si>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</si>
  <si>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</si>
  <si>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</si>
  <si>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</si>
  <si>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</si>
  <si>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</si>
  <si>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</si>
  <si>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</si>
  <si>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</si>
  <si>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</si>
  <si>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</si>
  <si>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</si>
  <si>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</si>
  <si>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</si>
  <si>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</si>
  <si>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</si>
  <si>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</si>
  <si>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</si>
  <si>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</si>
  <si>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</si>
  <si>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</si>
  <si>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</si>
  <si>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</si>
  <si>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</si>
  <si>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</si>
  <si>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</si>
  <si>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</si>
  <si>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</si>
  <si>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</si>
  <si>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</si>
  <si>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</si>
  <si>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</si>
  <si>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</si>
  <si>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</si>
  <si>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</si>
  <si>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</si>
  <si>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</si>
  <si>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</si>
  <si>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</si>
  <si>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</si>
  <si>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</si>
  <si>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</si>
  <si>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</si>
  <si>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</si>
  <si>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</si>
  <si>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</si>
  <si>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</si>
  <si>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</si>
  <si>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</si>
  <si>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</si>
  <si>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</si>
  <si>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</si>
  <si>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</si>
  <si>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</si>
  <si>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</si>
  <si>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</si>
  <si>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</si>
  <si>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</si>
  <si>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</si>
  <si>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</si>
  <si>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魚津市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</si>
  <si>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</si>
  <si>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</si>
  <si>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</si>
  <si>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</si>
  <si>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</si>
  <si>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</si>
  <si>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</si>
  <si>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</si>
  <si>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</si>
  <si>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</si>
  <si>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</si>
  <si>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</si>
  <si>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</si>
  <si>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</si>
  <si>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現在は法定耐用年数を経過した管路や施設がないことから、更新投資が必要な時期が到来していない状況にあります。
　今後については、管路や施設の法定耐用年数を踏まえて更新していくこととなりますが、ストックマネージメント計画に基づき、投資額の平準化を考慮しながら、更新する予定としております。</t>
  </si>
  <si>
    <r>
      <t>　</t>
    </r>
    <r>
      <rPr>
        <sz val="9.5"/>
        <color auto="1"/>
        <rFont val="ＭＳ ゴシック"/>
      </rPr>
      <t>流動比率については、全国及び類似団体平均値より低い状況にあり、早期の一般会計繰出金の確保の実施等、改善策を検討してまいります。
　魚津市においては、面的整備は概成に向かっていますが、今後は施設の耐震化対策を実施する必要があります。起債については、事業債の平準化を図りつつ、資本費平準化債を必用に応じて検討する等、今後も資金管理の徹底を図っていくこととしています。
　施設利用率については、人口減少の中、使用者増は見込めず、処理場は廃止して公共下水道に接続する統廃合事業を検討しています。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r>
    <rPh sb="11" eb="13">
      <t>ゼンコク</t>
    </rPh>
    <rPh sb="13" eb="14">
      <t>オヨ</t>
    </rPh>
    <rPh sb="15" eb="19">
      <t>ルイジ</t>
    </rPh>
    <rPh sb="19" eb="22">
      <t>ヘイキンチ</t>
    </rPh>
    <phoneticPr fontId="1"/>
  </si>
  <si>
    <r>
      <t>③流動比率は、昨年度より悪化し、全国及び類似団体平均値を下回っています。資本費平準化債の活用等により対応していますが、抜本的な解決とはなっていないことから、使用料の見直し、経費削減などにより３条予算の黒字化を図り、国が示す繰出基準に基づく一般会計からの繰出金の確保、適切な起債額の設定などにより、現金等の流動資産の確保に努めます。</t>
    </r>
    <r>
      <rPr>
        <sz val="9.5"/>
        <color auto="1"/>
        <rFont val="ＭＳ ゴシック"/>
      </rPr>
      <t xml:space="preserve">
④企業債残高対事業規模比率は、昨年度より改善していますが、全国及び類似団平均値より高い状況にあります。管渠整備に対する投資が概ね一段落する一方、施設の耐震化等の長寿命化対策に要する経費が必要と見込んでおり、一定程度の事業費は確保する必要があります。資本費平準化債を有効に活用し、徐々に健全な経営状態へ移行すると見込んでいます。
⑤経費回収率は100％を超え、全国及び類似団体平均値を上回っています。引き続き、接続率の向上による有収水量の増加に努めるとともに、適切な受益者負担となるよう使用料の継続的な見直しを実施してまいります。
⑥汚水処理原価は、全国及び類似団体平均値よりも低い状況となっています。引き続き汚水処理費（公費負担除く。）の削減、及び接続率の向上による有収水量の増加に努め、改善してまいります。
⑦施設利用率は、全国及び類似団体平均値を下回っています。今後も人口が減少していくと予想されている中で、使用者が大幅に増加することが見込めないと予想され、処理場は廃止して公共下水道に接続する統廃合事業を検討しています。
⑧水洗化率は、全国及び類似団体平均値を下回っています。今後も接続率の向上の取組を推進し、水洗化率の向上を図ります。</t>
    </r>
    <rPh sb="7" eb="10">
      <t>サクネンド</t>
    </rPh>
    <rPh sb="12" eb="14">
      <t>アッカ</t>
    </rPh>
    <rPh sb="466" eb="467">
      <t>ヒ</t>
    </rPh>
    <rPh sb="468" eb="469">
      <t>ツヅ</t>
    </rPh>
    <rPh sb="541" eb="543">
      <t>シタマワ</t>
    </rPh>
    <rPh sb="639" eb="640">
      <t>オヨ</t>
    </rPh>
    <rPh sb="649" eb="651">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</si>
</sst>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0.56000000000000005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c:v>0.27</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51.64</c:v>
                </c:pt>
                <c:pt idx="1">
                  <c:v>48.63</c:v>
                </c:pt>
                <c:pt idx="2">
                  <c:v>29.32</c:v>
                </c:pt>
                <c:pt idx="3">
                  <c:v>30.14</c:v>
                </c:pt>
                <c:pt idx="4">
                  <c:v>31.92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45.87</c:v>
                </c:pt>
                <c:pt idx="1">
                  <c:v>44.24</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78.55</c:v>
                </c:pt>
                <c:pt idx="1">
                  <c:v>80.92</c:v>
                </c:pt>
                <c:pt idx="2">
                  <c:v>81.44</c:v>
                </c:pt>
                <c:pt idx="3">
                  <c:v>82.14</c:v>
                </c:pt>
                <c:pt idx="4">
                  <c:v>83.08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87.65</c:v>
                </c:pt>
                <c:pt idx="1">
                  <c:v>88.15</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100.48</c:v>
                </c:pt>
                <c:pt idx="1">
                  <c:v>100.42</c:v>
                </c:pt>
                <c:pt idx="2">
                  <c:v>101.13</c:v>
                </c:pt>
                <c:pt idx="3">
                  <c:v>101.04</c:v>
                </c:pt>
                <c:pt idx="4">
                  <c:v>101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c:v>
                </c:pt>
                <c:pt idx="1">
                  <c:v>104.11</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5.08</c:v>
                </c:pt>
                <c:pt idx="1">
                  <c:v>7.34</c:v>
                </c:pt>
                <c:pt idx="2">
                  <c:v>9.59</c:v>
                </c:pt>
                <c:pt idx="3">
                  <c:v>11.76</c:v>
                </c:pt>
                <c:pt idx="4">
                  <c:v>14.04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29.24</c:v>
                </c:pt>
                <c:pt idx="1">
                  <c:v>31.73</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48.2</c:v>
                </c:pt>
                <c:pt idx="1">
                  <c:v>46.91</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26.55</c:v>
                </c:pt>
                <c:pt idx="1">
                  <c:v>50.96</c:v>
                </c:pt>
                <c:pt idx="2">
                  <c:v>44.26</c:v>
                </c:pt>
                <c:pt idx="3">
                  <c:v>44.58</c:v>
                </c:pt>
                <c:pt idx="4">
                  <c:v>23.36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46.85</c:v>
                </c:pt>
                <c:pt idx="1">
                  <c:v>44.35</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2151.35</c:v>
                </c:pt>
                <c:pt idx="1">
                  <c:v>2097.65</c:v>
                </c:pt>
                <c:pt idx="2">
                  <c:v>2113.34</c:v>
                </c:pt>
                <c:pt idx="3">
                  <c:v>2066.61</c:v>
                </c:pt>
                <c:pt idx="4">
                  <c:v>1998.82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1268.6300000000001</c:v>
                </c:pt>
                <c:pt idx="1">
                  <c:v>1283.69</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100.1</c:v>
                </c:pt>
                <c:pt idx="1">
                  <c:v>100.27</c:v>
                </c:pt>
                <c:pt idx="2">
                  <c:v>100.43</c:v>
                </c:pt>
                <c:pt idx="3">
                  <c:v>100.42</c:v>
                </c:pt>
                <c:pt idx="4">
                  <c:v>100.42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82.53</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182.48</c:v>
                </c:pt>
                <c:pt idx="1">
                  <c:v>184.3</c:v>
                </c:pt>
                <c:pt idx="2">
                  <c:v>181.67</c:v>
                </c:pt>
                <c:pt idx="3">
                  <c:v>184.32</c:v>
                </c:pt>
                <c:pt idx="4">
                  <c:v>184.85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187.76</c:v>
                </c:pt>
                <c:pt idx="1">
                  <c:v>190.48</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115" zoomScaleNormal="115" workbookViewId="0"/>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53.93</v>
      </c>
      <c r="J10" s="7"/>
      <c r="K10" s="7"/>
      <c r="L10" s="7"/>
      <c r="M10" s="7"/>
      <c r="N10" s="7"/>
      <c r="O10" s="7"/>
      <c r="P10" s="7">
        <f>データ!P6</f>
        <v>31.31</v>
      </c>
      <c r="Q10" s="7"/>
      <c r="R10" s="7"/>
      <c r="S10" s="7"/>
      <c r="T10" s="7"/>
      <c r="U10" s="7"/>
      <c r="V10" s="7"/>
      <c r="W10" s="7">
        <f>データ!Q6</f>
        <v>80.52</v>
      </c>
      <c r="X10" s="7"/>
      <c r="Y10" s="7"/>
      <c r="Z10" s="7"/>
      <c r="AA10" s="7"/>
      <c r="AB10" s="7"/>
      <c r="AC10" s="7"/>
      <c r="AD10" s="21">
        <f>データ!R6</f>
        <v>3610</v>
      </c>
      <c r="AE10" s="21"/>
      <c r="AF10" s="21"/>
      <c r="AG10" s="21"/>
      <c r="AH10" s="21"/>
      <c r="AI10" s="21"/>
      <c r="AJ10" s="21"/>
      <c r="AK10" s="2"/>
      <c r="AL10" s="21">
        <f>データ!V6</f>
        <v>12037</v>
      </c>
      <c r="AM10" s="21"/>
      <c r="AN10" s="21"/>
      <c r="AO10" s="21"/>
      <c r="AP10" s="21"/>
      <c r="AQ10" s="21"/>
      <c r="AR10" s="21"/>
      <c r="AS10" s="21"/>
      <c r="AT10" s="7">
        <f>データ!W6</f>
        <v>3.73</v>
      </c>
      <c r="AU10" s="7"/>
      <c r="AV10" s="7"/>
      <c r="AW10" s="7"/>
      <c r="AX10" s="7"/>
      <c r="AY10" s="7"/>
      <c r="AZ10" s="7"/>
      <c r="BA10" s="7"/>
      <c r="BB10" s="7">
        <f>データ!X6</f>
        <v>3227.08</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C4Pl/zbdmii6GH3Apugt3Oiy07qRQ3FQNlBwcA3q1KGfwbnDU8lM5Psx+eKyIX4EAlTyWLN5xRSBf0WHNuNeg==" saltValue="q3vpj0Tkxt3/x3Ex9muMa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162043</v>
      </c>
      <c r="D6" s="61">
        <f t="shared" si="1"/>
        <v>46</v>
      </c>
      <c r="E6" s="61">
        <f t="shared" si="1"/>
        <v>17</v>
      </c>
      <c r="F6" s="61">
        <f t="shared" si="1"/>
        <v>4</v>
      </c>
      <c r="G6" s="61">
        <f t="shared" si="1"/>
        <v>0</v>
      </c>
      <c r="H6" s="61" t="str">
        <f t="shared" si="1"/>
        <v>富山県　魚津市</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53.93</v>
      </c>
      <c r="P6" s="69">
        <f t="shared" si="1"/>
        <v>31.31</v>
      </c>
      <c r="Q6" s="69">
        <f t="shared" si="1"/>
        <v>80.52</v>
      </c>
      <c r="R6" s="69">
        <f t="shared" si="1"/>
        <v>3610</v>
      </c>
      <c r="S6" s="69">
        <f t="shared" si="1"/>
        <v>38617</v>
      </c>
      <c r="T6" s="69">
        <f t="shared" si="1"/>
        <v>200.61</v>
      </c>
      <c r="U6" s="69">
        <f t="shared" si="1"/>
        <v>192.5</v>
      </c>
      <c r="V6" s="69">
        <f t="shared" si="1"/>
        <v>12037</v>
      </c>
      <c r="W6" s="69">
        <f t="shared" si="1"/>
        <v>3.73</v>
      </c>
      <c r="X6" s="69">
        <f t="shared" si="1"/>
        <v>3227.08</v>
      </c>
      <c r="Y6" s="77">
        <f t="shared" ref="Y6:AH6" si="2">IF(Y7="",NA(),Y7)</f>
        <v>100.48</v>
      </c>
      <c r="Z6" s="77">
        <f t="shared" si="2"/>
        <v>100.42</v>
      </c>
      <c r="AA6" s="77">
        <f t="shared" si="2"/>
        <v>101.13</v>
      </c>
      <c r="AB6" s="77">
        <f t="shared" si="2"/>
        <v>101.04</v>
      </c>
      <c r="AC6" s="77">
        <f t="shared" si="2"/>
        <v>101</v>
      </c>
      <c r="AD6" s="77">
        <f t="shared" si="2"/>
        <v>102.7</v>
      </c>
      <c r="AE6" s="77">
        <f t="shared" si="2"/>
        <v>104.11</v>
      </c>
      <c r="AF6" s="77">
        <f t="shared" si="2"/>
        <v>101.98</v>
      </c>
      <c r="AG6" s="77">
        <f t="shared" si="2"/>
        <v>102.68</v>
      </c>
      <c r="AH6" s="77">
        <f t="shared" si="2"/>
        <v>103.79</v>
      </c>
      <c r="AI6" s="69" t="str">
        <f>IF(AI7="","",IF(AI7="-","【-】","【"&amp;SUBSTITUTE(TEXT(AI7,"#,##0.00"),"-","△")&amp;"】"))</f>
        <v>【105.07】</v>
      </c>
      <c r="AJ6" s="69">
        <f t="shared" ref="AJ6:AS6" si="3">IF(AJ7="",NA(),AJ7)</f>
        <v>0</v>
      </c>
      <c r="AK6" s="69">
        <f t="shared" si="3"/>
        <v>0</v>
      </c>
      <c r="AL6" s="69">
        <f t="shared" si="3"/>
        <v>0</v>
      </c>
      <c r="AM6" s="69">
        <f t="shared" si="3"/>
        <v>0</v>
      </c>
      <c r="AN6" s="69">
        <f t="shared" si="3"/>
        <v>0</v>
      </c>
      <c r="AO6" s="77">
        <f t="shared" si="3"/>
        <v>48.2</v>
      </c>
      <c r="AP6" s="77">
        <f t="shared" si="3"/>
        <v>46.91</v>
      </c>
      <c r="AQ6" s="77">
        <f t="shared" si="3"/>
        <v>52.27</v>
      </c>
      <c r="AR6" s="77">
        <f t="shared" si="3"/>
        <v>58.68</v>
      </c>
      <c r="AS6" s="77">
        <f t="shared" si="3"/>
        <v>53.87</v>
      </c>
      <c r="AT6" s="69" t="str">
        <f>IF(AT7="","",IF(AT7="-","【-】","【"&amp;SUBSTITUTE(TEXT(AT7,"#,##0.00"),"-","△")&amp;"】"))</f>
        <v>【63.54】</v>
      </c>
      <c r="AU6" s="77">
        <f t="shared" ref="AU6:BD6" si="4">IF(AU7="",NA(),AU7)</f>
        <v>26.55</v>
      </c>
      <c r="AV6" s="77">
        <f t="shared" si="4"/>
        <v>50.96</v>
      </c>
      <c r="AW6" s="77">
        <f t="shared" si="4"/>
        <v>44.26</v>
      </c>
      <c r="AX6" s="77">
        <f t="shared" si="4"/>
        <v>44.58</v>
      </c>
      <c r="AY6" s="77">
        <f t="shared" si="4"/>
        <v>23.36</v>
      </c>
      <c r="AZ6" s="77">
        <f t="shared" si="4"/>
        <v>46.85</v>
      </c>
      <c r="BA6" s="77">
        <f t="shared" si="4"/>
        <v>44.35</v>
      </c>
      <c r="BB6" s="77">
        <f t="shared" si="4"/>
        <v>41.51</v>
      </c>
      <c r="BC6" s="77">
        <f t="shared" si="4"/>
        <v>45.01</v>
      </c>
      <c r="BD6" s="77">
        <f t="shared" si="4"/>
        <v>46.37</v>
      </c>
      <c r="BE6" s="69" t="str">
        <f>IF(BE7="","",IF(BE7="-","【-】","【"&amp;SUBSTITUTE(TEXT(BE7,"#,##0.00"),"-","△")&amp;"】"))</f>
        <v>【50.90】</v>
      </c>
      <c r="BF6" s="77">
        <f t="shared" ref="BF6:BO6" si="5">IF(BF7="",NA(),BF7)</f>
        <v>2151.35</v>
      </c>
      <c r="BG6" s="77">
        <f t="shared" si="5"/>
        <v>2097.65</v>
      </c>
      <c r="BH6" s="77">
        <f t="shared" si="5"/>
        <v>2113.34</v>
      </c>
      <c r="BI6" s="77">
        <f t="shared" si="5"/>
        <v>2066.61</v>
      </c>
      <c r="BJ6" s="77">
        <f t="shared" si="5"/>
        <v>1998.82</v>
      </c>
      <c r="BK6" s="77">
        <f t="shared" si="5"/>
        <v>1268.6300000000001</v>
      </c>
      <c r="BL6" s="77">
        <f t="shared" si="5"/>
        <v>1283.69</v>
      </c>
      <c r="BM6" s="77">
        <f t="shared" si="5"/>
        <v>1160.22</v>
      </c>
      <c r="BN6" s="77">
        <f t="shared" si="5"/>
        <v>1141.98</v>
      </c>
      <c r="BO6" s="77">
        <f t="shared" si="5"/>
        <v>1062.58</v>
      </c>
      <c r="BP6" s="69" t="str">
        <f>IF(BP7="","",IF(BP7="-","【-】","【"&amp;SUBSTITUTE(TEXT(BP7,"#,##0.00"),"-","△")&amp;"】"))</f>
        <v>【1,099.15】</v>
      </c>
      <c r="BQ6" s="77">
        <f t="shared" ref="BQ6:BZ6" si="6">IF(BQ7="",NA(),BQ7)</f>
        <v>100.1</v>
      </c>
      <c r="BR6" s="77">
        <f t="shared" si="6"/>
        <v>100.27</v>
      </c>
      <c r="BS6" s="77">
        <f t="shared" si="6"/>
        <v>100.43</v>
      </c>
      <c r="BT6" s="77">
        <f t="shared" si="6"/>
        <v>100.42</v>
      </c>
      <c r="BU6" s="77">
        <f t="shared" si="6"/>
        <v>100.42</v>
      </c>
      <c r="BV6" s="77">
        <f t="shared" si="6"/>
        <v>82.88</v>
      </c>
      <c r="BW6" s="77">
        <f t="shared" si="6"/>
        <v>82.53</v>
      </c>
      <c r="BX6" s="77">
        <f t="shared" si="6"/>
        <v>81.81</v>
      </c>
      <c r="BY6" s="77">
        <f t="shared" si="6"/>
        <v>82.27</v>
      </c>
      <c r="BZ6" s="77">
        <f t="shared" si="6"/>
        <v>80.36</v>
      </c>
      <c r="CA6" s="69" t="str">
        <f>IF(CA7="","",IF(CA7="-","【-】","【"&amp;SUBSTITUTE(TEXT(CA7,"#,##0.00"),"-","△")&amp;"】"))</f>
        <v>【72.92】</v>
      </c>
      <c r="CB6" s="77">
        <f t="shared" ref="CB6:CK6" si="7">IF(CB7="",NA(),CB7)</f>
        <v>182.48</v>
      </c>
      <c r="CC6" s="77">
        <f t="shared" si="7"/>
        <v>184.3</v>
      </c>
      <c r="CD6" s="77">
        <f t="shared" si="7"/>
        <v>181.67</v>
      </c>
      <c r="CE6" s="77">
        <f t="shared" si="7"/>
        <v>184.32</v>
      </c>
      <c r="CF6" s="77">
        <f t="shared" si="7"/>
        <v>184.85</v>
      </c>
      <c r="CG6" s="77">
        <f t="shared" si="7"/>
        <v>187.76</v>
      </c>
      <c r="CH6" s="77">
        <f t="shared" si="7"/>
        <v>190.48</v>
      </c>
      <c r="CI6" s="77">
        <f t="shared" si="7"/>
        <v>193.59</v>
      </c>
      <c r="CJ6" s="77">
        <f t="shared" si="7"/>
        <v>194.42</v>
      </c>
      <c r="CK6" s="77">
        <f t="shared" si="7"/>
        <v>201.33</v>
      </c>
      <c r="CL6" s="69" t="str">
        <f>IF(CL7="","",IF(CL7="-","【-】","【"&amp;SUBSTITUTE(TEXT(CL7,"#,##0.00"),"-","△")&amp;"】"))</f>
        <v>【225.78】</v>
      </c>
      <c r="CM6" s="77">
        <f t="shared" ref="CM6:CV6" si="8">IF(CM7="",NA(),CM7)</f>
        <v>51.64</v>
      </c>
      <c r="CN6" s="77">
        <f t="shared" si="8"/>
        <v>48.63</v>
      </c>
      <c r="CO6" s="77">
        <f t="shared" si="8"/>
        <v>29.32</v>
      </c>
      <c r="CP6" s="77">
        <f t="shared" si="8"/>
        <v>30.14</v>
      </c>
      <c r="CQ6" s="77">
        <f t="shared" si="8"/>
        <v>31.92</v>
      </c>
      <c r="CR6" s="77">
        <f t="shared" si="8"/>
        <v>45.87</v>
      </c>
      <c r="CS6" s="77">
        <f t="shared" si="8"/>
        <v>44.24</v>
      </c>
      <c r="CT6" s="77">
        <f t="shared" si="8"/>
        <v>45.3</v>
      </c>
      <c r="CU6" s="77">
        <f t="shared" si="8"/>
        <v>45.6</v>
      </c>
      <c r="CV6" s="77">
        <f t="shared" si="8"/>
        <v>44.79</v>
      </c>
      <c r="CW6" s="69" t="str">
        <f>IF(CW7="","",IF(CW7="-","【-】","【"&amp;SUBSTITUTE(TEXT(CW7,"#,##0.00"),"-","△")&amp;"】"))</f>
        <v>【43.17】</v>
      </c>
      <c r="CX6" s="77">
        <f t="shared" ref="CX6:DG6" si="9">IF(CX7="",NA(),CX7)</f>
        <v>78.55</v>
      </c>
      <c r="CY6" s="77">
        <f t="shared" si="9"/>
        <v>80.92</v>
      </c>
      <c r="CZ6" s="77">
        <f t="shared" si="9"/>
        <v>81.44</v>
      </c>
      <c r="DA6" s="77">
        <f t="shared" si="9"/>
        <v>82.14</v>
      </c>
      <c r="DB6" s="77">
        <f t="shared" si="9"/>
        <v>83.08</v>
      </c>
      <c r="DC6" s="77">
        <f t="shared" si="9"/>
        <v>87.65</v>
      </c>
      <c r="DD6" s="77">
        <f t="shared" si="9"/>
        <v>88.15</v>
      </c>
      <c r="DE6" s="77">
        <f t="shared" si="9"/>
        <v>88.37</v>
      </c>
      <c r="DF6" s="77">
        <f t="shared" si="9"/>
        <v>88.66</v>
      </c>
      <c r="DG6" s="77">
        <f t="shared" si="9"/>
        <v>88.68</v>
      </c>
      <c r="DH6" s="69" t="str">
        <f>IF(DH7="","",IF(DH7="-","【-】","【"&amp;SUBSTITUTE(TEXT(DH7,"#,##0.00"),"-","△")&amp;"】"))</f>
        <v>【86.31】</v>
      </c>
      <c r="DI6" s="77">
        <f t="shared" ref="DI6:DR6" si="10">IF(DI7="",NA(),DI7)</f>
        <v>5.08</v>
      </c>
      <c r="DJ6" s="77">
        <f t="shared" si="10"/>
        <v>7.34</v>
      </c>
      <c r="DK6" s="77">
        <f t="shared" si="10"/>
        <v>9.59</v>
      </c>
      <c r="DL6" s="77">
        <f t="shared" si="10"/>
        <v>11.76</v>
      </c>
      <c r="DM6" s="77">
        <f t="shared" si="10"/>
        <v>14.04</v>
      </c>
      <c r="DN6" s="77">
        <f t="shared" si="10"/>
        <v>29.24</v>
      </c>
      <c r="DO6" s="77">
        <f t="shared" si="10"/>
        <v>31.73</v>
      </c>
      <c r="DP6" s="77">
        <f t="shared" si="10"/>
        <v>32.57</v>
      </c>
      <c r="DQ6" s="77">
        <f t="shared" si="10"/>
        <v>33.159999999999997</v>
      </c>
      <c r="DR6" s="77">
        <f t="shared" si="10"/>
        <v>34.590000000000003</v>
      </c>
      <c r="DS6" s="69" t="str">
        <f>IF(DS7="","",IF(DS7="-","【-】","【"&amp;SUBSTITUTE(TEXT(DS7,"#,##0.00"),"-","△")&amp;"】"))</f>
        <v>【30.82】</v>
      </c>
      <c r="DT6" s="69">
        <f t="shared" ref="DT6:EC6" si="11">IF(DT7="",NA(),DT7)</f>
        <v>0</v>
      </c>
      <c r="DU6" s="69">
        <f t="shared" si="11"/>
        <v>0</v>
      </c>
      <c r="DV6" s="69">
        <f t="shared" si="11"/>
        <v>0</v>
      </c>
      <c r="DW6" s="69">
        <f t="shared" si="11"/>
        <v>0</v>
      </c>
      <c r="DX6" s="69">
        <f t="shared" si="11"/>
        <v>0</v>
      </c>
      <c r="DY6" s="69">
        <f t="shared" si="11"/>
        <v>0</v>
      </c>
      <c r="DZ6" s="69">
        <f t="shared" si="11"/>
        <v>0</v>
      </c>
      <c r="EA6" s="77">
        <f t="shared" si="11"/>
        <v>4.e-002</v>
      </c>
      <c r="EB6" s="77">
        <f t="shared" si="11"/>
        <v>0.12</v>
      </c>
      <c r="EC6" s="77">
        <f t="shared" si="11"/>
        <v>0.1</v>
      </c>
      <c r="ED6" s="69" t="str">
        <f>IF(ED7="","",IF(ED7="-","【-】","【"&amp;SUBSTITUTE(TEXT(ED7,"#,##0.00"),"-","△")&amp;"】"))</f>
        <v>【0.06】</v>
      </c>
      <c r="EE6" s="69">
        <f t="shared" ref="EE6:EN6" si="12">IF(EE7="",NA(),EE7)</f>
        <v>0</v>
      </c>
      <c r="EF6" s="69">
        <f t="shared" si="12"/>
        <v>0</v>
      </c>
      <c r="EG6" s="69">
        <f t="shared" si="12"/>
        <v>0</v>
      </c>
      <c r="EH6" s="69">
        <f t="shared" si="12"/>
        <v>0</v>
      </c>
      <c r="EI6" s="77">
        <f t="shared" si="12"/>
        <v>0.56000000000000005</v>
      </c>
      <c r="EJ6" s="77">
        <f t="shared" si="12"/>
        <v>6.e-002</v>
      </c>
      <c r="EK6" s="77">
        <f t="shared" si="12"/>
        <v>0.27</v>
      </c>
      <c r="EL6" s="77">
        <f t="shared" si="12"/>
        <v>0.22</v>
      </c>
      <c r="EM6" s="77">
        <f t="shared" si="12"/>
        <v>0.17</v>
      </c>
      <c r="EN6" s="77">
        <f t="shared" si="12"/>
        <v>0.27</v>
      </c>
      <c r="EO6" s="69" t="str">
        <f>IF(EO7="","",IF(EO7="-","【-】","【"&amp;SUBSTITUTE(TEXT(EO7,"#,##0.00"),"-","△")&amp;"】"))</f>
        <v>【0.15】</v>
      </c>
    </row>
    <row r="7" spans="1:148" s="55" customFormat="1">
      <c r="A7" s="56"/>
      <c r="B7" s="62">
        <v>2024</v>
      </c>
      <c r="C7" s="62">
        <v>162043</v>
      </c>
      <c r="D7" s="62">
        <v>46</v>
      </c>
      <c r="E7" s="62">
        <v>17</v>
      </c>
      <c r="F7" s="62">
        <v>4</v>
      </c>
      <c r="G7" s="62">
        <v>0</v>
      </c>
      <c r="H7" s="62" t="s">
        <v>96</v>
      </c>
      <c r="I7" s="62" t="s">
        <v>97</v>
      </c>
      <c r="J7" s="62" t="s">
        <v>98</v>
      </c>
      <c r="K7" s="62" t="s">
        <v>12</v>
      </c>
      <c r="L7" s="62" t="s">
        <v>99</v>
      </c>
      <c r="M7" s="62" t="s">
        <v>100</v>
      </c>
      <c r="N7" s="70" t="s">
        <v>101</v>
      </c>
      <c r="O7" s="70">
        <v>53.93</v>
      </c>
      <c r="P7" s="70">
        <v>31.31</v>
      </c>
      <c r="Q7" s="70">
        <v>80.52</v>
      </c>
      <c r="R7" s="70">
        <v>3610</v>
      </c>
      <c r="S7" s="70">
        <v>38617</v>
      </c>
      <c r="T7" s="70">
        <v>200.61</v>
      </c>
      <c r="U7" s="70">
        <v>192.5</v>
      </c>
      <c r="V7" s="70">
        <v>12037</v>
      </c>
      <c r="W7" s="70">
        <v>3.73</v>
      </c>
      <c r="X7" s="70">
        <v>3227.08</v>
      </c>
      <c r="Y7" s="70">
        <v>100.48</v>
      </c>
      <c r="Z7" s="70">
        <v>100.42</v>
      </c>
      <c r="AA7" s="70">
        <v>101.13</v>
      </c>
      <c r="AB7" s="70">
        <v>101.04</v>
      </c>
      <c r="AC7" s="70">
        <v>101</v>
      </c>
      <c r="AD7" s="70">
        <v>102.7</v>
      </c>
      <c r="AE7" s="70">
        <v>104.11</v>
      </c>
      <c r="AF7" s="70">
        <v>101.98</v>
      </c>
      <c r="AG7" s="70">
        <v>102.68</v>
      </c>
      <c r="AH7" s="70">
        <v>103.79</v>
      </c>
      <c r="AI7" s="70">
        <v>105.07</v>
      </c>
      <c r="AJ7" s="70">
        <v>0</v>
      </c>
      <c r="AK7" s="70">
        <v>0</v>
      </c>
      <c r="AL7" s="70">
        <v>0</v>
      </c>
      <c r="AM7" s="70">
        <v>0</v>
      </c>
      <c r="AN7" s="70">
        <v>0</v>
      </c>
      <c r="AO7" s="70">
        <v>48.2</v>
      </c>
      <c r="AP7" s="70">
        <v>46.91</v>
      </c>
      <c r="AQ7" s="70">
        <v>52.27</v>
      </c>
      <c r="AR7" s="70">
        <v>58.68</v>
      </c>
      <c r="AS7" s="70">
        <v>53.87</v>
      </c>
      <c r="AT7" s="70">
        <v>63.54</v>
      </c>
      <c r="AU7" s="70">
        <v>26.55</v>
      </c>
      <c r="AV7" s="70">
        <v>50.96</v>
      </c>
      <c r="AW7" s="70">
        <v>44.26</v>
      </c>
      <c r="AX7" s="70">
        <v>44.58</v>
      </c>
      <c r="AY7" s="70">
        <v>23.36</v>
      </c>
      <c r="AZ7" s="70">
        <v>46.85</v>
      </c>
      <c r="BA7" s="70">
        <v>44.35</v>
      </c>
      <c r="BB7" s="70">
        <v>41.51</v>
      </c>
      <c r="BC7" s="70">
        <v>45.01</v>
      </c>
      <c r="BD7" s="70">
        <v>46.37</v>
      </c>
      <c r="BE7" s="70">
        <v>50.9</v>
      </c>
      <c r="BF7" s="70">
        <v>2151.35</v>
      </c>
      <c r="BG7" s="70">
        <v>2097.65</v>
      </c>
      <c r="BH7" s="70">
        <v>2113.34</v>
      </c>
      <c r="BI7" s="70">
        <v>2066.61</v>
      </c>
      <c r="BJ7" s="70">
        <v>1998.82</v>
      </c>
      <c r="BK7" s="70">
        <v>1268.6300000000001</v>
      </c>
      <c r="BL7" s="70">
        <v>1283.69</v>
      </c>
      <c r="BM7" s="70">
        <v>1160.22</v>
      </c>
      <c r="BN7" s="70">
        <v>1141.98</v>
      </c>
      <c r="BO7" s="70">
        <v>1062.58</v>
      </c>
      <c r="BP7" s="70">
        <v>1099.1500000000001</v>
      </c>
      <c r="BQ7" s="70">
        <v>100.1</v>
      </c>
      <c r="BR7" s="70">
        <v>100.27</v>
      </c>
      <c r="BS7" s="70">
        <v>100.43</v>
      </c>
      <c r="BT7" s="70">
        <v>100.42</v>
      </c>
      <c r="BU7" s="70">
        <v>100.42</v>
      </c>
      <c r="BV7" s="70">
        <v>82.88</v>
      </c>
      <c r="BW7" s="70">
        <v>82.53</v>
      </c>
      <c r="BX7" s="70">
        <v>81.81</v>
      </c>
      <c r="BY7" s="70">
        <v>82.27</v>
      </c>
      <c r="BZ7" s="70">
        <v>80.36</v>
      </c>
      <c r="CA7" s="70">
        <v>72.92</v>
      </c>
      <c r="CB7" s="70">
        <v>182.48</v>
      </c>
      <c r="CC7" s="70">
        <v>184.3</v>
      </c>
      <c r="CD7" s="70">
        <v>181.67</v>
      </c>
      <c r="CE7" s="70">
        <v>184.32</v>
      </c>
      <c r="CF7" s="70">
        <v>184.85</v>
      </c>
      <c r="CG7" s="70">
        <v>187.76</v>
      </c>
      <c r="CH7" s="70">
        <v>190.48</v>
      </c>
      <c r="CI7" s="70">
        <v>193.59</v>
      </c>
      <c r="CJ7" s="70">
        <v>194.42</v>
      </c>
      <c r="CK7" s="70">
        <v>201.33</v>
      </c>
      <c r="CL7" s="70">
        <v>225.78</v>
      </c>
      <c r="CM7" s="70">
        <v>51.64</v>
      </c>
      <c r="CN7" s="70">
        <v>48.63</v>
      </c>
      <c r="CO7" s="70">
        <v>29.32</v>
      </c>
      <c r="CP7" s="70">
        <v>30.14</v>
      </c>
      <c r="CQ7" s="70">
        <v>31.92</v>
      </c>
      <c r="CR7" s="70">
        <v>45.87</v>
      </c>
      <c r="CS7" s="70">
        <v>44.24</v>
      </c>
      <c r="CT7" s="70">
        <v>45.3</v>
      </c>
      <c r="CU7" s="70">
        <v>45.6</v>
      </c>
      <c r="CV7" s="70">
        <v>44.79</v>
      </c>
      <c r="CW7" s="70">
        <v>43.17</v>
      </c>
      <c r="CX7" s="70">
        <v>78.55</v>
      </c>
      <c r="CY7" s="70">
        <v>80.92</v>
      </c>
      <c r="CZ7" s="70">
        <v>81.44</v>
      </c>
      <c r="DA7" s="70">
        <v>82.14</v>
      </c>
      <c r="DB7" s="70">
        <v>83.08</v>
      </c>
      <c r="DC7" s="70">
        <v>87.65</v>
      </c>
      <c r="DD7" s="70">
        <v>88.15</v>
      </c>
      <c r="DE7" s="70">
        <v>88.37</v>
      </c>
      <c r="DF7" s="70">
        <v>88.66</v>
      </c>
      <c r="DG7" s="70">
        <v>88.68</v>
      </c>
      <c r="DH7" s="70">
        <v>86.31</v>
      </c>
      <c r="DI7" s="70">
        <v>5.08</v>
      </c>
      <c r="DJ7" s="70">
        <v>7.34</v>
      </c>
      <c r="DK7" s="70">
        <v>9.59</v>
      </c>
      <c r="DL7" s="70">
        <v>11.76</v>
      </c>
      <c r="DM7" s="70">
        <v>14.04</v>
      </c>
      <c r="DN7" s="70">
        <v>29.24</v>
      </c>
      <c r="DO7" s="70">
        <v>31.73</v>
      </c>
      <c r="DP7" s="70">
        <v>32.57</v>
      </c>
      <c r="DQ7" s="70">
        <v>33.159999999999997</v>
      </c>
      <c r="DR7" s="70">
        <v>34.590000000000003</v>
      </c>
      <c r="DS7" s="70">
        <v>30.82</v>
      </c>
      <c r="DT7" s="70">
        <v>0</v>
      </c>
      <c r="DU7" s="70">
        <v>0</v>
      </c>
      <c r="DV7" s="70">
        <v>0</v>
      </c>
      <c r="DW7" s="70">
        <v>0</v>
      </c>
      <c r="DX7" s="70">
        <v>0</v>
      </c>
      <c r="DY7" s="70">
        <v>0</v>
      </c>
      <c r="DZ7" s="70">
        <v>0</v>
      </c>
      <c r="EA7" s="70">
        <v>4.e-002</v>
      </c>
      <c r="EB7" s="70">
        <v>0.12</v>
      </c>
      <c r="EC7" s="70">
        <v>0.1</v>
      </c>
      <c r="ED7" s="70">
        <v>6.e-002</v>
      </c>
      <c r="EE7" s="70">
        <v>0</v>
      </c>
      <c r="EF7" s="70">
        <v>0</v>
      </c>
      <c r="EG7" s="70">
        <v>0</v>
      </c>
      <c r="EH7" s="70">
        <v>0</v>
      </c>
      <c r="EI7" s="70">
        <v>0.56000000000000005</v>
      </c>
      <c r="EJ7" s="70">
        <v>6.e-002</v>
      </c>
      <c r="EK7" s="70">
        <v>0.27</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2026-01-16T04:45:48Z</dcterms:created>
  <dcterms:modified xsi:type="dcterms:W3CDTF">2026-02-18T02:23:01Z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2026-02-18T02:23:01Z</vt:filetime>
  </property>
</Properties>
</file>